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7620" windowHeight="10344" tabRatio="180"/>
  </bookViews>
  <sheets>
    <sheet name="README" sheetId="2" r:id="rId1"/>
    <sheet name="CALCULATION" sheetId="1" r:id="rId2"/>
  </sheets>
  <calcPr calcId="125725"/>
</workbook>
</file>

<file path=xl/calcChain.xml><?xml version="1.0" encoding="utf-8"?>
<calcChain xmlns="http://schemas.openxmlformats.org/spreadsheetml/2006/main">
  <c r="B15" i="1"/>
  <c r="B18"/>
  <c r="B19"/>
  <c r="B20"/>
  <c r="B21"/>
  <c r="B25" l="1"/>
  <c r="E16" s="1"/>
  <c r="E17" l="1"/>
  <c r="E15"/>
  <c r="E19"/>
  <c r="E14"/>
  <c r="E21"/>
  <c r="E20"/>
  <c r="K6" s="1"/>
  <c r="E18"/>
  <c r="K4" l="1"/>
  <c r="K5"/>
  <c r="K3"/>
  <c r="E25"/>
</calcChain>
</file>

<file path=xl/comments1.xml><?xml version="1.0" encoding="utf-8"?>
<comments xmlns="http://schemas.openxmlformats.org/spreadsheetml/2006/main">
  <authors>
    <author>Zoltan BARCZA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ORIGINAL BIOME-BGC ALLOCATION PARAMETERS HERE</t>
        </r>
      </text>
    </comment>
  </commentList>
</comments>
</file>

<file path=xl/sharedStrings.xml><?xml version="1.0" encoding="utf-8"?>
<sst xmlns="http://schemas.openxmlformats.org/spreadsheetml/2006/main" count="57" uniqueCount="57">
  <si>
    <t>(ratio)   (ALLOCATION) new fine root C : new leaf C</t>
  </si>
  <si>
    <t>(ratio)   (ALLOCATION) new live wood C : new total wood</t>
  </si>
  <si>
    <t>(ratio)   (ALLOCATION) new croot C : new stem C</t>
  </si>
  <si>
    <t xml:space="preserve">(ratio)   (ALLOCATION) new stem C : new leaf C </t>
  </si>
  <si>
    <t>(ratio) leaf allocation</t>
  </si>
  <si>
    <t>(ratio) fine root allocation</t>
  </si>
  <si>
    <t>(ratio) fruit allocation</t>
  </si>
  <si>
    <t>(ratio) soft stem allocation</t>
  </si>
  <si>
    <t>(ratio) live woody stem allocation</t>
  </si>
  <si>
    <t>(ratio) dead woody stem allocation</t>
  </si>
  <si>
    <t>(ratio) live coarse root allocation</t>
  </si>
  <si>
    <t>(ratio) dead coarse root allocation</t>
  </si>
  <si>
    <t>f1</t>
  </si>
  <si>
    <t>f2</t>
  </si>
  <si>
    <t>f3</t>
  </si>
  <si>
    <t>f4</t>
  </si>
  <si>
    <t>parameter</t>
  </si>
  <si>
    <t>parameter explanation</t>
  </si>
  <si>
    <t>variable in original BBGC</t>
  </si>
  <si>
    <t>CHECK</t>
  </si>
  <si>
    <t>FIXED!</t>
  </si>
  <si>
    <t>TOTAL</t>
  </si>
  <si>
    <t>would like to migrate to Biome-BGCMuSo 6+ version.</t>
  </si>
  <si>
    <t xml:space="preserve">In the original model allocation ratios were defined relative to leaf allocation. </t>
  </si>
  <si>
    <t>In Biome-BGCMuSo 6+ versions fractions are defined for the different</t>
  </si>
  <si>
    <t>In the CALCULATION sheet the user should enter the ALLOCATION parameters</t>
  </si>
  <si>
    <t>of the original model [top of sheet], and the MuSo 6+ compatible allocation</t>
  </si>
  <si>
    <t xml:space="preserve">ratios will be calculated automatically. </t>
  </si>
  <si>
    <t>those fractions are zeroed here for simplicity. If the user would like to allocate</t>
  </si>
  <si>
    <t xml:space="preserve">If this rule is violated, the model will not run. </t>
  </si>
  <si>
    <t>PLEASE KEEP IN MIND THAT THE ALLOCATION RATIOS MUST SUM UP TO 1 IN ANY CASE!</t>
  </si>
  <si>
    <t xml:space="preserve">Created by Zoltán BARCZA </t>
  </si>
  <si>
    <t>1 January, 2020</t>
  </si>
  <si>
    <t>This Excel sheet might be useful if the user of the original Biome-BGC model</t>
  </si>
  <si>
    <t>allocation is driven by a logic that differs from the original Biome-BGC method.</t>
  </si>
  <si>
    <t>plant compartments in such a way that the sum of all allocation ratios must sum up to 1.</t>
  </si>
  <si>
    <t>BIOME-BGCMUSO 6+ PARAMETERS FOR ALLOCATION</t>
  </si>
  <si>
    <t>CALCULATION - DO NOT CHANGE</t>
  </si>
  <si>
    <t>Calculated from converted ratios (muso6)! Should be okay with original params</t>
  </si>
  <si>
    <t>use these numbers in the EPC file of Biome-BGCMuSo 6+</t>
  </si>
  <si>
    <t xml:space="preserve">In the new Biome-BGCMuSo model (which is also called as Biome-BGCMAg) </t>
  </si>
  <si>
    <t xml:space="preserve">Note that as soft stem and fruit allocation were not implemented in the original model, </t>
  </si>
  <si>
    <t xml:space="preserve">carbon and nitrogen to these pools, the ratios should be modified. </t>
  </si>
  <si>
    <t>that was not possible in the original Biome-BGC. This Excel sheet does not make recommendation</t>
  </si>
  <si>
    <t>on the proper setting of the model, it simply enables recalculation of the original allocation parameters.</t>
  </si>
  <si>
    <t>SUM</t>
  </si>
  <si>
    <t>NOTES</t>
  </si>
  <si>
    <t>1. In the new model version there is an option to use phenophase dependent allocation</t>
  </si>
  <si>
    <t>2. Due to truncation errors, the new allocation ratios might not sum up to 1 exactly. It is therefore</t>
  </si>
  <si>
    <t>recommended to insert the allocation ratios to some Excel cells without equations to check their sum!</t>
  </si>
  <si>
    <t xml:space="preserve">Please always verify that the sum is really one! </t>
  </si>
  <si>
    <t>ORIGINAL BIOME-BGC PARAMETERS FOR ALLOCATION</t>
  </si>
  <si>
    <t>How? Copy the above numbers [as values!] into some</t>
  </si>
  <si>
    <t>other worksheet and add them up.</t>
  </si>
  <si>
    <t>do not change these numbers here, they are results of calculations</t>
  </si>
  <si>
    <t>ONLY CHANGE CELLS B3, B4, B5 AND B6! DO NOT CHANGE ANY OTHER CELLS!</t>
  </si>
  <si>
    <r>
      <t>This example is taken from Pietsch et al. (2005), table A1 (</t>
    </r>
    <r>
      <rPr>
        <i/>
        <sz val="10"/>
        <rFont val="Arial"/>
        <family val="2"/>
      </rPr>
      <t>Fagus sylvatica</t>
    </r>
    <r>
      <rPr>
        <sz val="10"/>
        <rFont val="Arial"/>
        <family val="2"/>
      </rPr>
      <t>, aka beech)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</si>
</sst>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2" fillId="2" borderId="0" xfId="0" applyFont="1" applyFill="1"/>
    <xf numFmtId="0" fontId="4" fillId="2" borderId="0" xfId="1" applyFill="1" applyAlignment="1" applyProtection="1"/>
    <xf numFmtId="0" fontId="2" fillId="0" borderId="8" xfId="0" applyFont="1" applyBorder="1" applyAlignment="1">
      <alignment horizontal="right"/>
    </xf>
    <xf numFmtId="0" fontId="0" fillId="3" borderId="0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164" fontId="2" fillId="0" borderId="3" xfId="0" applyNumberFormat="1" applyFont="1" applyBorder="1"/>
    <xf numFmtId="0" fontId="0" fillId="3" borderId="3" xfId="0" applyFill="1" applyBorder="1"/>
    <xf numFmtId="0" fontId="2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/>
    <xf numFmtId="0" fontId="5" fillId="4" borderId="0" xfId="0" applyFont="1" applyFill="1"/>
    <xf numFmtId="0" fontId="7" fillId="4" borderId="0" xfId="0" applyFont="1" applyFill="1"/>
    <xf numFmtId="164" fontId="7" fillId="4" borderId="0" xfId="0" applyNumberFormat="1" applyFont="1" applyFill="1"/>
    <xf numFmtId="0" fontId="8" fillId="4" borderId="0" xfId="0" applyFont="1" applyFill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3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9" fillId="4" borderId="0" xfId="0" applyFont="1" applyFill="1"/>
    <xf numFmtId="0" fontId="6" fillId="4" borderId="0" xfId="0" applyFont="1" applyFill="1" applyBorder="1"/>
    <xf numFmtId="0" fontId="0" fillId="0" borderId="0" xfId="0" applyFill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K34"/>
  <sheetViews>
    <sheetView tabSelected="1" workbookViewId="0">
      <selection activeCell="B1" sqref="B1"/>
    </sheetView>
  </sheetViews>
  <sheetFormatPr defaultRowHeight="13.2"/>
  <sheetData>
    <row r="1" spans="1:1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2"/>
      <c r="B2" s="13" t="s">
        <v>33</v>
      </c>
      <c r="C2" s="13"/>
      <c r="D2" s="13"/>
      <c r="E2" s="13"/>
      <c r="F2" s="13"/>
      <c r="G2" s="13"/>
      <c r="H2" s="12"/>
      <c r="I2" s="12"/>
      <c r="J2" s="12"/>
      <c r="K2" s="12"/>
    </row>
    <row r="3" spans="1:11">
      <c r="A3" s="12"/>
      <c r="B3" s="13" t="s">
        <v>22</v>
      </c>
      <c r="C3" s="13"/>
      <c r="D3" s="13"/>
      <c r="E3" s="13"/>
      <c r="F3" s="13"/>
      <c r="G3" s="13"/>
      <c r="H3" s="12"/>
      <c r="I3" s="12"/>
      <c r="J3" s="12"/>
      <c r="K3" s="12"/>
    </row>
    <row r="4" spans="1:11">
      <c r="A4" s="12"/>
      <c r="B4" s="12" t="s">
        <v>40</v>
      </c>
      <c r="C4" s="12"/>
      <c r="D4" s="12"/>
      <c r="E4" s="12"/>
      <c r="F4" s="12"/>
      <c r="G4" s="12"/>
      <c r="H4" s="12"/>
      <c r="I4" s="12"/>
      <c r="J4" s="12"/>
      <c r="K4" s="12"/>
    </row>
    <row r="5" spans="1:11">
      <c r="A5" s="12"/>
      <c r="B5" s="12" t="s">
        <v>34</v>
      </c>
      <c r="C5" s="12"/>
      <c r="D5" s="12"/>
      <c r="E5" s="12"/>
      <c r="F5" s="12"/>
      <c r="G5" s="12"/>
      <c r="H5" s="12"/>
      <c r="I5" s="12"/>
      <c r="J5" s="12"/>
      <c r="K5" s="12"/>
    </row>
    <row r="6" spans="1:11">
      <c r="A6" s="12"/>
      <c r="B6" s="12" t="s">
        <v>23</v>
      </c>
      <c r="C6" s="12"/>
      <c r="D6" s="12"/>
      <c r="E6" s="12"/>
      <c r="F6" s="12"/>
      <c r="G6" s="12"/>
      <c r="H6" s="12"/>
      <c r="I6" s="12"/>
      <c r="J6" s="12"/>
      <c r="K6" s="12"/>
    </row>
    <row r="7" spans="1:11">
      <c r="A7" s="12"/>
      <c r="B7" s="12" t="s">
        <v>24</v>
      </c>
      <c r="C7" s="12"/>
      <c r="D7" s="12"/>
      <c r="E7" s="12"/>
      <c r="F7" s="12"/>
      <c r="G7" s="12"/>
      <c r="H7" s="12"/>
      <c r="I7" s="12"/>
      <c r="J7" s="12"/>
      <c r="K7" s="12"/>
    </row>
    <row r="8" spans="1:11">
      <c r="A8" s="12"/>
      <c r="B8" s="12" t="s">
        <v>35</v>
      </c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>
      <c r="A10" s="12"/>
      <c r="B10" s="14" t="s">
        <v>25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>
      <c r="A11" s="12"/>
      <c r="B11" s="12" t="s">
        <v>26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>
      <c r="A12" s="12"/>
      <c r="B12" s="12" t="s">
        <v>27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>
      <c r="A13" s="12"/>
      <c r="B13" s="12" t="s">
        <v>41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>
      <c r="A14" s="12"/>
      <c r="B14" s="12" t="s">
        <v>28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>
      <c r="A15" s="12"/>
      <c r="B15" s="12" t="s">
        <v>42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>
      <c r="A16" s="12"/>
      <c r="B16" s="13" t="s">
        <v>30</v>
      </c>
      <c r="C16" s="13"/>
      <c r="D16" s="13"/>
      <c r="E16" s="13"/>
      <c r="F16" s="13"/>
      <c r="G16" s="13"/>
      <c r="H16" s="13"/>
      <c r="I16" s="13"/>
      <c r="J16" s="13"/>
      <c r="K16" s="12"/>
    </row>
    <row r="17" spans="1:11">
      <c r="A17" s="12"/>
      <c r="B17" s="12" t="s">
        <v>29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>
      <c r="A19" s="12"/>
      <c r="B19" s="13" t="s">
        <v>46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</row>
    <row r="21" spans="1:11">
      <c r="A21" s="12"/>
      <c r="B21" s="12" t="s">
        <v>47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12"/>
      <c r="B22" s="12" t="s">
        <v>43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12"/>
      <c r="B23" s="12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>
      <c r="A25" s="12"/>
      <c r="B25" s="12" t="s">
        <v>48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A26" s="12"/>
      <c r="B26" s="12" t="s">
        <v>49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>
      <c r="A30" s="12"/>
      <c r="B30" s="12" t="s">
        <v>31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1:11">
      <c r="A31" s="12"/>
      <c r="B31" s="12" t="s">
        <v>32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phoneticPr fontId="1" type="noConversion"/>
  <hyperlinks>
    <hyperlink ref="B10" location="CALCULATION!A1" display="In the CALCULATION sheet the user should enter the ALLOCATION parameters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3"/>
  <sheetViews>
    <sheetView workbookViewId="0">
      <selection activeCell="B3" sqref="B3"/>
    </sheetView>
  </sheetViews>
  <sheetFormatPr defaultRowHeight="13.2"/>
  <cols>
    <col min="2" max="2" width="12.109375" customWidth="1"/>
    <col min="10" max="10" width="10.21875" customWidth="1"/>
    <col min="20" max="40" width="8.88671875" style="41"/>
  </cols>
  <sheetData>
    <row r="1" spans="1:40">
      <c r="A1" s="22" t="s">
        <v>51</v>
      </c>
      <c r="B1" s="22"/>
      <c r="C1" s="22"/>
      <c r="D1" s="22"/>
      <c r="E1" s="23"/>
      <c r="F1" s="23"/>
      <c r="G1" s="23"/>
      <c r="H1" s="22" t="s">
        <v>55</v>
      </c>
      <c r="I1" s="22"/>
      <c r="J1" s="22"/>
      <c r="K1" s="22"/>
      <c r="L1" s="22"/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52.2" customHeight="1" thickBot="1">
      <c r="A2" s="24" t="s">
        <v>18</v>
      </c>
      <c r="B2" s="25" t="s">
        <v>16</v>
      </c>
      <c r="C2" s="26" t="s">
        <v>17</v>
      </c>
      <c r="D2" s="25"/>
      <c r="E2" s="27"/>
      <c r="F2" s="27"/>
      <c r="G2" s="27"/>
      <c r="H2" s="27"/>
      <c r="I2" s="23"/>
      <c r="J2" s="23"/>
      <c r="K2" s="22" t="s">
        <v>19</v>
      </c>
      <c r="L2" s="23" t="s">
        <v>38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>
      <c r="A3" s="23" t="s">
        <v>12</v>
      </c>
      <c r="B3" s="33">
        <v>0.54500000000000004</v>
      </c>
      <c r="C3" s="23" t="s">
        <v>0</v>
      </c>
      <c r="D3" s="23"/>
      <c r="E3" s="23"/>
      <c r="F3" s="23"/>
      <c r="G3" s="23"/>
      <c r="H3" s="23"/>
      <c r="I3" s="23"/>
      <c r="J3" s="23"/>
      <c r="K3" s="23">
        <f>E15/E14</f>
        <v>0.54500000000000004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0">
      <c r="A4" s="23" t="s">
        <v>14</v>
      </c>
      <c r="B4" s="34">
        <v>3.8</v>
      </c>
      <c r="C4" s="23" t="s">
        <v>3</v>
      </c>
      <c r="D4" s="23"/>
      <c r="E4" s="23"/>
      <c r="F4" s="23"/>
      <c r="G4" s="23"/>
      <c r="H4" s="23"/>
      <c r="I4" s="23"/>
      <c r="J4" s="23"/>
      <c r="K4" s="23">
        <f>(E18+E19)/E14</f>
        <v>3.8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>
      <c r="A5" s="23" t="s">
        <v>15</v>
      </c>
      <c r="B5" s="34">
        <v>0.154</v>
      </c>
      <c r="C5" s="23" t="s">
        <v>1</v>
      </c>
      <c r="D5" s="23"/>
      <c r="E5" s="23"/>
      <c r="F5" s="23"/>
      <c r="G5" s="23"/>
      <c r="H5" s="23"/>
      <c r="I5" s="23"/>
      <c r="J5" s="23"/>
      <c r="K5" s="23">
        <f>E18/(E18+E19)</f>
        <v>0.15399999999999997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ht="13.8" thickBot="1">
      <c r="A6" s="23" t="s">
        <v>13</v>
      </c>
      <c r="B6" s="35">
        <v>0.115</v>
      </c>
      <c r="C6" s="23" t="s">
        <v>2</v>
      </c>
      <c r="D6" s="23"/>
      <c r="E6" s="23"/>
      <c r="F6" s="23"/>
      <c r="G6" s="23"/>
      <c r="H6" s="23"/>
      <c r="I6" s="23"/>
      <c r="J6" s="23"/>
      <c r="K6" s="23">
        <f>(E20+E21)/(E18+E19)</f>
        <v>0.11499999999999998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>
      <c r="A8" s="39" t="s">
        <v>56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3.8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>
      <c r="A12" s="23" t="s">
        <v>37</v>
      </c>
      <c r="B12" s="23"/>
      <c r="C12" s="23"/>
      <c r="D12" s="23"/>
      <c r="E12" s="9" t="s">
        <v>36</v>
      </c>
      <c r="F12" s="10"/>
      <c r="G12" s="10"/>
      <c r="H12" s="10"/>
      <c r="I12" s="10"/>
      <c r="J12" s="1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>
      <c r="A13" s="23"/>
      <c r="B13" s="23"/>
      <c r="C13" s="23"/>
      <c r="D13" s="23"/>
      <c r="E13" s="21" t="s">
        <v>54</v>
      </c>
      <c r="F13" s="16"/>
      <c r="G13" s="16"/>
      <c r="H13" s="16"/>
      <c r="I13" s="16"/>
      <c r="J13" s="17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>
      <c r="A14" s="28" t="s">
        <v>20</v>
      </c>
      <c r="B14" s="40">
        <v>1</v>
      </c>
      <c r="C14" s="23"/>
      <c r="D14" s="23"/>
      <c r="E14" s="20">
        <f>B14/$B$25</f>
        <v>0.17295053614666206</v>
      </c>
      <c r="F14" s="4" t="s">
        <v>4</v>
      </c>
      <c r="G14" s="4"/>
      <c r="H14" s="4"/>
      <c r="I14" s="4"/>
      <c r="J14" s="5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>
      <c r="A15" s="29"/>
      <c r="B15" s="30">
        <f>B3*B14</f>
        <v>0.54500000000000004</v>
      </c>
      <c r="C15" s="23"/>
      <c r="D15" s="23"/>
      <c r="E15" s="20">
        <f>B15/$B$25</f>
        <v>9.4258042199930822E-2</v>
      </c>
      <c r="F15" s="4" t="s">
        <v>5</v>
      </c>
      <c r="G15" s="4"/>
      <c r="H15" s="4"/>
      <c r="I15" s="4"/>
      <c r="J15" s="5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>
      <c r="A16" s="29"/>
      <c r="B16" s="30">
        <v>0</v>
      </c>
      <c r="C16" s="23"/>
      <c r="D16" s="23"/>
      <c r="E16" s="20">
        <f>B16/$B$25</f>
        <v>0</v>
      </c>
      <c r="F16" s="4" t="s">
        <v>6</v>
      </c>
      <c r="G16" s="4"/>
      <c r="H16" s="4"/>
      <c r="I16" s="4"/>
      <c r="J16" s="5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>
      <c r="A17" s="29"/>
      <c r="B17" s="30">
        <v>0</v>
      </c>
      <c r="C17" s="23"/>
      <c r="D17" s="23"/>
      <c r="E17" s="20">
        <f>B17/$B$25</f>
        <v>0</v>
      </c>
      <c r="F17" s="4" t="s">
        <v>7</v>
      </c>
      <c r="G17" s="4"/>
      <c r="H17" s="4"/>
      <c r="I17" s="4"/>
      <c r="J17" s="5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>
      <c r="A18" s="29"/>
      <c r="B18" s="31">
        <f>B14*B4*B5</f>
        <v>0.58519999999999994</v>
      </c>
      <c r="C18" s="23"/>
      <c r="D18" s="23"/>
      <c r="E18" s="20">
        <f>B18/$B$25</f>
        <v>0.10121065375302662</v>
      </c>
      <c r="F18" s="4" t="s">
        <v>8</v>
      </c>
      <c r="G18" s="4"/>
      <c r="H18" s="4"/>
      <c r="I18" s="4"/>
      <c r="J18" s="5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>
      <c r="A19" s="29"/>
      <c r="B19" s="31">
        <f>B14*B4*(1-B5)</f>
        <v>3.2147999999999999</v>
      </c>
      <c r="C19" s="23"/>
      <c r="D19" s="23"/>
      <c r="E19" s="20">
        <f>B19/$B$25</f>
        <v>0.55600138360428919</v>
      </c>
      <c r="F19" s="4" t="s">
        <v>9</v>
      </c>
      <c r="G19" s="4"/>
      <c r="H19" s="4"/>
      <c r="I19" s="4"/>
      <c r="J19" s="5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>
      <c r="A20" s="29"/>
      <c r="B20" s="31">
        <f>B14*B6*B4*B5</f>
        <v>6.7297999999999997E-2</v>
      </c>
      <c r="C20" s="23"/>
      <c r="D20" s="23"/>
      <c r="E20" s="20">
        <f>B20/$B$25</f>
        <v>1.1639225181598063E-2</v>
      </c>
      <c r="F20" s="4" t="s">
        <v>10</v>
      </c>
      <c r="G20" s="4"/>
      <c r="H20" s="4"/>
      <c r="I20" s="4"/>
      <c r="J20" s="5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>
      <c r="A21" s="29"/>
      <c r="B21" s="31">
        <f>B14*B6*B4*(1-B5)</f>
        <v>0.36970199999999998</v>
      </c>
      <c r="C21" s="23"/>
      <c r="D21" s="23"/>
      <c r="E21" s="20">
        <f>B21/$B$25</f>
        <v>6.3940159114493245E-2</v>
      </c>
      <c r="F21" s="4" t="s">
        <v>11</v>
      </c>
      <c r="G21" s="4"/>
      <c r="H21" s="4"/>
      <c r="I21" s="4"/>
      <c r="J21" s="5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>
      <c r="A22" s="23"/>
      <c r="B22" s="30"/>
      <c r="C22" s="23"/>
      <c r="D22" s="23"/>
      <c r="E22" s="3"/>
      <c r="F22" s="4"/>
      <c r="G22" s="4"/>
      <c r="H22" s="4"/>
      <c r="I22" s="4"/>
      <c r="J22" s="5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3.8" thickBot="1">
      <c r="A23" s="23"/>
      <c r="B23" s="30"/>
      <c r="C23" s="23"/>
      <c r="D23" s="23"/>
      <c r="E23" s="6" t="s">
        <v>39</v>
      </c>
      <c r="F23" s="7"/>
      <c r="G23" s="7"/>
      <c r="H23" s="7"/>
      <c r="I23" s="7"/>
      <c r="J23" s="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>
      <c r="A24" s="23"/>
      <c r="B24" s="30"/>
      <c r="C24" s="23"/>
      <c r="D24" s="23"/>
      <c r="E24" s="15" t="s">
        <v>45</v>
      </c>
      <c r="F24" s="1"/>
      <c r="G24" s="1"/>
      <c r="H24" s="1"/>
      <c r="I24" s="1"/>
      <c r="J24" s="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>
      <c r="A25" s="32" t="s">
        <v>21</v>
      </c>
      <c r="B25" s="30">
        <f>SUM(B14:B21)</f>
        <v>5.782</v>
      </c>
      <c r="C25" s="23"/>
      <c r="D25" s="23"/>
      <c r="E25" s="36">
        <f>SUM(E14:E21)</f>
        <v>1</v>
      </c>
      <c r="F25" s="16" t="s">
        <v>50</v>
      </c>
      <c r="G25" s="16"/>
      <c r="H25" s="16"/>
      <c r="I25" s="16"/>
      <c r="J25" s="17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>
      <c r="A26" s="23"/>
      <c r="B26" s="23"/>
      <c r="C26" s="23"/>
      <c r="D26" s="23"/>
      <c r="E26" s="37"/>
      <c r="F26" s="16" t="s">
        <v>52</v>
      </c>
      <c r="G26" s="16"/>
      <c r="H26" s="16"/>
      <c r="I26" s="16"/>
      <c r="J26" s="17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3.8" thickBot="1">
      <c r="A27" s="23"/>
      <c r="B27" s="23"/>
      <c r="C27" s="23"/>
      <c r="D27" s="23"/>
      <c r="E27" s="38"/>
      <c r="F27" s="18" t="s">
        <v>53</v>
      </c>
      <c r="G27" s="18"/>
      <c r="H27" s="18"/>
      <c r="I27" s="18"/>
      <c r="J27" s="19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23" customFormat="1"/>
    <row r="31" spans="1:40" s="23" customFormat="1"/>
    <row r="32" spans="1:40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README</vt:lpstr>
      <vt:lpstr>CALCULATION</vt:lpstr>
    </vt:vector>
  </TitlesOfParts>
  <Company>ELU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BARCZA</dc:creator>
  <cp:lastModifiedBy>user</cp:lastModifiedBy>
  <dcterms:created xsi:type="dcterms:W3CDTF">2020-01-01T08:46:21Z</dcterms:created>
  <dcterms:modified xsi:type="dcterms:W3CDTF">2020-01-02T05:42:40Z</dcterms:modified>
</cp:coreProperties>
</file>