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PC" sheetId="1" r:id="rId1"/>
    <sheet name="SOI" sheetId="2" r:id="rId2"/>
  </sheets>
  <definedNames/>
  <calcPr fullCalcOnLoad="1"/>
</workbook>
</file>

<file path=xl/comments1.xml><?xml version="1.0" encoding="utf-8"?>
<comments xmlns="http://schemas.openxmlformats.org/spreadsheetml/2006/main">
  <authors>
    <author>Hidy Dora</author>
    <author>Admin</author>
  </authors>
  <commentList>
    <comment ref="A234" authorId="0">
      <text>
        <r>
          <rPr>
            <b/>
            <sz val="9"/>
            <rFont val="Tahoma"/>
            <family val="2"/>
          </rPr>
          <t>Hidy Dora:</t>
        </r>
        <r>
          <rPr>
            <sz val="9"/>
            <rFont val="Tahoma"/>
            <family val="2"/>
          </rPr>
          <t xml:space="preserve">
csak  a modell teszteléséhez jó lenne megvizsgálni, hogy ezen paraméterek változataása hogyan hat a modellre. A CO2 és az Ndep esetében ilyenkor konstansra kell állítani a CO2/Ndep flag-et</t>
        </r>
      </text>
    </comment>
    <comment ref="E1" authorId="1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-9999 jelentése
ahol nincs semmi, ott nem értelmezett a DATA_GAP</t>
        </r>
      </text>
    </comment>
    <comment ref="J1" authorId="1">
      <text>
        <r>
          <rPr>
            <b/>
            <sz val="9"/>
            <rFont val="Segoe UI"/>
            <family val="2"/>
          </rPr>
          <t xml:space="preserve">Admin
</t>
        </r>
        <r>
          <rPr>
            <sz val="9"/>
            <rFont val="Segoe UI"/>
            <family val="2"/>
          </rPr>
          <t>ahol nincs min-max, azt nem lehet kalibrálni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1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-9999 jelentése
ahol nincs semmi, ott nem értelmezett a DATA_GAP</t>
        </r>
      </text>
    </comment>
    <comment ref="K1" authorId="0">
      <text>
        <r>
          <rPr>
            <b/>
            <sz val="9"/>
            <rFont val="Segoe UI"/>
            <family val="2"/>
          </rPr>
          <t xml:space="preserve">Admin
</t>
        </r>
        <r>
          <rPr>
            <sz val="9"/>
            <rFont val="Segoe UI"/>
            <family val="2"/>
          </rPr>
          <t>ahol nincs min-max, azt nem lehet kalibrálni</t>
        </r>
      </text>
    </comment>
  </commentList>
</comments>
</file>

<file path=xl/sharedStrings.xml><?xml version="1.0" encoding="utf-8"?>
<sst xmlns="http://schemas.openxmlformats.org/spreadsheetml/2006/main" count="670" uniqueCount="467">
  <si>
    <t>INDEX</t>
  </si>
  <si>
    <t>GP</t>
  </si>
  <si>
    <t>LP</t>
  </si>
  <si>
    <t>WPM</t>
  </si>
  <si>
    <t>CGP</t>
  </si>
  <si>
    <t>CN_lv</t>
  </si>
  <si>
    <t>CN_li</t>
  </si>
  <si>
    <t>CN_ro</t>
  </si>
  <si>
    <t>LLaP</t>
  </si>
  <si>
    <t>LCeP</t>
  </si>
  <si>
    <t>RLaP</t>
  </si>
  <si>
    <t>RCeP</t>
  </si>
  <si>
    <t>CWIC</t>
  </si>
  <si>
    <t>CLEC</t>
  </si>
  <si>
    <t>MSC</t>
  </si>
  <si>
    <t>CC</t>
  </si>
  <si>
    <t>BLC</t>
  </si>
  <si>
    <t>VPDS</t>
  </si>
  <si>
    <t>VPDC</t>
  </si>
  <si>
    <t>Nfix</t>
  </si>
  <si>
    <t>NAME</t>
  </si>
  <si>
    <t>UNIT</t>
  </si>
  <si>
    <t>dimless</t>
  </si>
  <si>
    <t>m</t>
  </si>
  <si>
    <t>prop</t>
  </si>
  <si>
    <t>yearday to start new growth</t>
  </si>
  <si>
    <t>YSG</t>
  </si>
  <si>
    <t>YEL</t>
  </si>
  <si>
    <t>transfer growth period as fraction of growing season</t>
  </si>
  <si>
    <t>litterfall as fraction of growing season</t>
  </si>
  <si>
    <t>annual leaf and fine root turnover fraction</t>
  </si>
  <si>
    <t>annual live wood turnover fraction</t>
  </si>
  <si>
    <t>yday</t>
  </si>
  <si>
    <t>1/yr</t>
  </si>
  <si>
    <t>annual fire mortality fraction</t>
  </si>
  <si>
    <t>current growth proportion</t>
  </si>
  <si>
    <t>C:N of leaves</t>
  </si>
  <si>
    <t>C:N of fine roots</t>
  </si>
  <si>
    <t>C:N of live wood</t>
  </si>
  <si>
    <t>kgC/kgN</t>
  </si>
  <si>
    <t>CN_lw</t>
  </si>
  <si>
    <t>CN_dw</t>
  </si>
  <si>
    <t>C:N of dead wood</t>
  </si>
  <si>
    <t>leaf litter labile proportion</t>
  </si>
  <si>
    <t>leaf litter cellulose proportion</t>
  </si>
  <si>
    <t>fine root labile proportion</t>
  </si>
  <si>
    <t>fine root cellulose proportion</t>
  </si>
  <si>
    <t>dead wood cellulose proportion</t>
  </si>
  <si>
    <t>canopy water interception coefficient</t>
  </si>
  <si>
    <t>canopy light extinction coefficient</t>
  </si>
  <si>
    <t>all-sided to projected leaf area ratio</t>
  </si>
  <si>
    <t>canopy average specific leaf area</t>
  </si>
  <si>
    <t>ratio of shaded SLA:sunlit SLA</t>
  </si>
  <si>
    <t>fraction of leaf N in Rubisco</t>
  </si>
  <si>
    <t xml:space="preserve">maximum stomatal conductance </t>
  </si>
  <si>
    <t xml:space="preserve">cuticular conductance </t>
  </si>
  <si>
    <t>boundary layer conductance</t>
  </si>
  <si>
    <t>vapor pressure deficit: start of conductance reduction</t>
  </si>
  <si>
    <t>vapor pressure deficit: complete conductance reduction</t>
  </si>
  <si>
    <t>turnover rate of wilted standing biomass to litter</t>
  </si>
  <si>
    <t>growth resp per unit of C grown</t>
  </si>
  <si>
    <t>yearday to end new growth</t>
  </si>
  <si>
    <t>WCeP</t>
  </si>
  <si>
    <t>WTF</t>
  </si>
  <si>
    <t>LRTF</t>
  </si>
  <si>
    <t>FM</t>
  </si>
  <si>
    <t>1/LAI/d</t>
  </si>
  <si>
    <t>m/s</t>
  </si>
  <si>
    <t>Pa</t>
  </si>
  <si>
    <t>C:N of leaf litter</t>
  </si>
  <si>
    <t>GRC</t>
  </si>
  <si>
    <t>maximum depth of rooting zone</t>
  </si>
  <si>
    <t>symbiotic+asymbiotic fixation of N</t>
  </si>
  <si>
    <t>kgN/m2/yr</t>
  </si>
  <si>
    <t>Celsius</t>
  </si>
  <si>
    <t>FLNR</t>
  </si>
  <si>
    <t>FLaP</t>
  </si>
  <si>
    <t>C:N of fruit</t>
  </si>
  <si>
    <t>CN_fr</t>
  </si>
  <si>
    <t>fruit labile proportion</t>
  </si>
  <si>
    <t>fruit cellulose proportion</t>
  </si>
  <si>
    <t>FCeP</t>
  </si>
  <si>
    <t>TRWB</t>
  </si>
  <si>
    <t>SMCA</t>
  </si>
  <si>
    <t>SMCB</t>
  </si>
  <si>
    <t>turnover rate of cut-down non-woody biomass to litter</t>
  </si>
  <si>
    <t>TRCN</t>
  </si>
  <si>
    <t>C:N of softstem</t>
  </si>
  <si>
    <t>CN_ss</t>
  </si>
  <si>
    <t>softstem labile proportion</t>
  </si>
  <si>
    <t>softstem cellulose proportion</t>
  </si>
  <si>
    <t>SLaP</t>
  </si>
  <si>
    <t>SCeP</t>
  </si>
  <si>
    <t>root distribution parameter</t>
  </si>
  <si>
    <t>SLA:PA</t>
  </si>
  <si>
    <t>shSLA:suSLA</t>
  </si>
  <si>
    <t>pCNR1</t>
  </si>
  <si>
    <t>pCNR2</t>
  </si>
  <si>
    <t>pVWC1</t>
  </si>
  <si>
    <t>pVWC2</t>
  </si>
  <si>
    <t>pVWC3</t>
  </si>
  <si>
    <t>pVWC4</t>
  </si>
  <si>
    <t>pTS</t>
  </si>
  <si>
    <t>base temperature</t>
  </si>
  <si>
    <t>T_base</t>
  </si>
  <si>
    <t>param1 for CH4 calculations (empirical function of BD)</t>
  </si>
  <si>
    <t>param1 for CH4 calculations (empirical function of VWC)</t>
  </si>
  <si>
    <t>param2 for CH4 calculations (empirical function of VWC)</t>
  </si>
  <si>
    <t>param3 for CH4 calculations (empirical function of VWC)</t>
  </si>
  <si>
    <t>param4 for CH4 calculations (empirical function of VWC)</t>
  </si>
  <si>
    <t>param1 for CH4 calculations (empirical function of Tsoil)</t>
  </si>
  <si>
    <t>param2 for CH4 calculations (empirical function of BD)</t>
  </si>
  <si>
    <t>measured runoff curve parameter</t>
  </si>
  <si>
    <t>n_day</t>
  </si>
  <si>
    <t>flag_WonW</t>
  </si>
  <si>
    <t>flag_EoD</t>
  </si>
  <si>
    <t>flag_C3oC4</t>
  </si>
  <si>
    <t>SMCL</t>
  </si>
  <si>
    <t>respiration fractions for fluxes between compartments (l1s1)</t>
  </si>
  <si>
    <t>respiration fractions for fluxes between compartments (l2s2)</t>
  </si>
  <si>
    <t>respiration fractions for fluxes between compartments (l4s3)</t>
  </si>
  <si>
    <t>respiration fractions for fluxes between compartments (s1s2)</t>
  </si>
  <si>
    <t>respiration fractions for fluxes between compartments (s2s3)</t>
  </si>
  <si>
    <t>respiration fractions for fluxes between compartments (s3s4)</t>
  </si>
  <si>
    <t>rate constant scalar of  labile litter pool</t>
  </si>
  <si>
    <t>rate constant scalar of cellulose litter pool</t>
  </si>
  <si>
    <t>rate constant scalar of lignin litter pool</t>
  </si>
  <si>
    <t>rate constant scalar of  fast microbial recycling pool</t>
  </si>
  <si>
    <t>rate constant scalar of  slow microbial recycling pool</t>
  </si>
  <si>
    <t>rate constant scalar of  recalcitrant SOM (humus) pool</t>
  </si>
  <si>
    <t>rate constant scalar of  physical fragmentation of coarse woody debris</t>
  </si>
  <si>
    <t>MRD</t>
  </si>
  <si>
    <t xml:space="preserve">maintenance respiration in kgC/day per kg of tissue N </t>
  </si>
  <si>
    <t>kgC/kgN/d</t>
  </si>
  <si>
    <t>MATR</t>
  </si>
  <si>
    <t>of</t>
  </si>
  <si>
    <t>et</t>
  </si>
  <si>
    <t>Alnus</t>
  </si>
  <si>
    <t>is</t>
  </si>
  <si>
    <t>on</t>
  </si>
  <si>
    <t>eddy</t>
  </si>
  <si>
    <t>site</t>
  </si>
  <si>
    <t>around</t>
  </si>
  <si>
    <t>(Marjanoviæ</t>
  </si>
  <si>
    <t>al</t>
  </si>
  <si>
    <t>2011).</t>
  </si>
  <si>
    <t>crit. amount of snow limiting photosyn.</t>
  </si>
  <si>
    <t>limit1 (under:full constrained) of HEATSUM index</t>
  </si>
  <si>
    <t>limit2 (above:unconstrained) of HEATSUM index</t>
  </si>
  <si>
    <t>limit1 (under:full constrained) of TMIN index</t>
  </si>
  <si>
    <t>limit2 (above:unconstrained) of TMIN index</t>
  </si>
  <si>
    <t>limit1 (above:full constrained) of VPD index</t>
  </si>
  <si>
    <t>limit2 (under:unconstrained) of VPD index</t>
  </si>
  <si>
    <t>limit1 (under:full constrained) of DAYLENGTH index</t>
  </si>
  <si>
    <t>limit2 (above:unconstrained) of DAYLENGTH index</t>
  </si>
  <si>
    <t>moving average (to avoid the effects of extreme events)</t>
  </si>
  <si>
    <t>GSI limit2 (less that limit -&gt; end of vegper)</t>
  </si>
  <si>
    <t>GSI limit1 (greater that limit -&gt; start of vegper)</t>
  </si>
  <si>
    <t>SNWC</t>
  </si>
  <si>
    <t>lHEAT1</t>
  </si>
  <si>
    <t>lTMIN1</t>
  </si>
  <si>
    <t>lDAYL1</t>
  </si>
  <si>
    <t>lHEAT2</t>
  </si>
  <si>
    <t>lTMIN2</t>
  </si>
  <si>
    <t>lVPD2</t>
  </si>
  <si>
    <t>lVPD1</t>
  </si>
  <si>
    <t>lDAYL2</t>
  </si>
  <si>
    <t>MA</t>
  </si>
  <si>
    <t>lGSI1</t>
  </si>
  <si>
    <t>lGSI2</t>
  </si>
  <si>
    <t>turnover rate of cut-down woody biomass to litter</t>
  </si>
  <si>
    <t>TRCW</t>
  </si>
  <si>
    <t>coefficient of N2O emission of nitrification</t>
  </si>
  <si>
    <t>NH4 mobilen proportion</t>
  </si>
  <si>
    <t>maximum height of pond water</t>
  </si>
  <si>
    <t>MP</t>
  </si>
  <si>
    <t>mm</t>
  </si>
  <si>
    <t>e-folding depth of decomposition rate's depth scalar</t>
  </si>
  <si>
    <t>EFD</t>
  </si>
  <si>
    <t>fD1</t>
  </si>
  <si>
    <t>fD2</t>
  </si>
  <si>
    <t>fD3</t>
  </si>
  <si>
    <t>fraction of dissolved part of SOIL1 organic matter</t>
  </si>
  <si>
    <t>fraction of dissolved part of SOIL2 organic matter</t>
  </si>
  <si>
    <t>fraction of dissolved part of SOIL3organic matter</t>
  </si>
  <si>
    <t>fraction of dissolved part of SOIL4 organic matter</t>
  </si>
  <si>
    <t>maximum height of plant</t>
  </si>
  <si>
    <t>MPH</t>
  </si>
  <si>
    <t>kgC/m2</t>
  </si>
  <si>
    <t>SLA</t>
  </si>
  <si>
    <t>rate constant scalar of  medium microbial recycling pool</t>
  </si>
  <si>
    <t>MLP</t>
  </si>
  <si>
    <t>PLANT FUNCTIONING PARAMETERS</t>
  </si>
  <si>
    <t>GROWING SEASON PARAMETERS</t>
  </si>
  <si>
    <t>CH4 PARAMETERS</t>
  </si>
  <si>
    <t xml:space="preserve">PHENOLOGICAL (ALLOCATION) PARAMETERS </t>
  </si>
  <si>
    <t xml:space="preserve">leaf ALLOCATION </t>
  </si>
  <si>
    <t>fine root ALLOCATION</t>
  </si>
  <si>
    <t xml:space="preserve">fruit ALLOCATION </t>
  </si>
  <si>
    <t>soft stem ALLOCATION</t>
  </si>
  <si>
    <t xml:space="preserve">live woody stem ALLOCATION </t>
  </si>
  <si>
    <t xml:space="preserve">dead woody stem ALLOCATION </t>
  </si>
  <si>
    <t>live coarse root ALLOCATION</t>
  </si>
  <si>
    <t xml:space="preserve">dead coarse root ALLOCATION </t>
  </si>
  <si>
    <t>RFl1s1</t>
  </si>
  <si>
    <t>RFl2s2</t>
  </si>
  <si>
    <t>RFl4s3</t>
  </si>
  <si>
    <t>RFs1s2</t>
  </si>
  <si>
    <t>RFs2s3</t>
  </si>
  <si>
    <t>RFs3s4</t>
  </si>
  <si>
    <t>RCS1</t>
  </si>
  <si>
    <t>RCS2</t>
  </si>
  <si>
    <t>RCS3</t>
  </si>
  <si>
    <t>RCS4</t>
  </si>
  <si>
    <t>RCS5</t>
  </si>
  <si>
    <t>RCS6</t>
  </si>
  <si>
    <t>RCS7</t>
  </si>
  <si>
    <t>RCS8</t>
  </si>
  <si>
    <t>AP_l</t>
  </si>
  <si>
    <t>AP_fr</t>
  </si>
  <si>
    <t>AP_ss</t>
  </si>
  <si>
    <t>AP_ls</t>
  </si>
  <si>
    <t>AP_dr</t>
  </si>
  <si>
    <t>AP_ds</t>
  </si>
  <si>
    <t>AP_lr</t>
  </si>
  <si>
    <t>m2/kg</t>
  </si>
  <si>
    <t>length of phenophase (GDD)</t>
  </si>
  <si>
    <t>LPH</t>
  </si>
  <si>
    <t>prop. of non-structural carbohydrates available for maintanance resp</t>
  </si>
  <si>
    <t>biome type flag (1 = WOODY 0 = NON-WOODY)</t>
  </si>
  <si>
    <t>woody type flag (1 = EVERGREEN 0 = DECIDUOUS)</t>
  </si>
  <si>
    <t>photosyn. type flag (1 = C3 PSN 0 = C4 PSN)</t>
  </si>
  <si>
    <t>DEPENDENCE</t>
  </si>
  <si>
    <t>flag_transfGDD = 0</t>
  </si>
  <si>
    <t>flag_MoU = 0</t>
  </si>
  <si>
    <t>min</t>
  </si>
  <si>
    <t>max</t>
  </si>
  <si>
    <t>minimum  temperature for growth displayed on current day</t>
  </si>
  <si>
    <t>optimal1 temperature for growth displayed on current day</t>
  </si>
  <si>
    <t>optimal2 temperature for growth displayed on current day</t>
  </si>
  <si>
    <t>maxmimum temperature for growth displayed on current day</t>
  </si>
  <si>
    <t>minimum  temperature for carbon assimilation displayed on current day</t>
  </si>
  <si>
    <t>optimal1 temperature for carbon assimilation displayed on current day</t>
  </si>
  <si>
    <t>optimal2 temperature for carbon assimilation displayed on current day</t>
  </si>
  <si>
    <t>maxmimum temperature for carbon assimilation displayed on current day</t>
  </si>
  <si>
    <t>pnow_minT</t>
  </si>
  <si>
    <t>pnow_maxT</t>
  </si>
  <si>
    <t>pnow_opt1T</t>
  </si>
  <si>
    <t>pnow_opt2T</t>
  </si>
  <si>
    <t>pnow_minT &lt;= pnow_opt1T &lt;= pnow_opt2T &lt;= pnow_maxT</t>
  </si>
  <si>
    <t>assim_minT</t>
  </si>
  <si>
    <t>assim_maxT</t>
  </si>
  <si>
    <t>assim_opt1T</t>
  </si>
  <si>
    <t>assim_opt2T</t>
  </si>
  <si>
    <t>flag_WonW = 1</t>
  </si>
  <si>
    <t>CN_li &gt; CN_lv</t>
  </si>
  <si>
    <t>CN_ro &gt; CN_lv</t>
  </si>
  <si>
    <t>CN_fr &gt; CN_lv</t>
  </si>
  <si>
    <t>CN_ss &gt; CN_lv</t>
  </si>
  <si>
    <t>LLaP + LCeP &lt;= 1</t>
  </si>
  <si>
    <t>RLaP + RCeP &lt;= 1</t>
  </si>
  <si>
    <t>FLaP + FCeP &lt;= 1</t>
  </si>
  <si>
    <t>SLaP + SCeP &lt;= 1</t>
  </si>
  <si>
    <t>potential radiation use efficiency</t>
  </si>
  <si>
    <t>g/MJ</t>
  </si>
  <si>
    <t>potRUE</t>
  </si>
  <si>
    <t>flag_photosyn = 1</t>
  </si>
  <si>
    <t>theoretical maximum prop. of non-structural and structural carbohydrates</t>
  </si>
  <si>
    <t>CROP SPECIFIC PARAMETERS</t>
  </si>
  <si>
    <t>number of phenophase of germination</t>
  </si>
  <si>
    <t>number of phenophase of emergence</t>
  </si>
  <si>
    <t>critical photoslow daylength</t>
  </si>
  <si>
    <t xml:space="preserve">slope of relative photoslow development rate </t>
  </si>
  <si>
    <t>critical vernalization temperature 1</t>
  </si>
  <si>
    <t>critical vernalization temperature 2</t>
  </si>
  <si>
    <t>critical vernalization temperature 3</t>
  </si>
  <si>
    <t>critical vernalization temperature 4</t>
  </si>
  <si>
    <t xml:space="preserve">slope of relative vernalization development rate </t>
  </si>
  <si>
    <t>required vernalization days (in vernalization development rate)</t>
  </si>
  <si>
    <t>number of flowering phenophase (calculating heat stress; from 1 to 7; -9999: NO)</t>
  </si>
  <si>
    <t>critical flowering heat stress temperature 1</t>
  </si>
  <si>
    <t>critical flowering heat stress temperature 2</t>
  </si>
  <si>
    <t>hour</t>
  </si>
  <si>
    <t>integer</t>
  </si>
  <si>
    <t>n_germ_phenophase</t>
  </si>
  <si>
    <t>n_emerg_phenophase</t>
  </si>
  <si>
    <t>grmn_paramSWC</t>
  </si>
  <si>
    <t>n_phpsl_phenophase</t>
  </si>
  <si>
    <t>phpsl_parDL</t>
  </si>
  <si>
    <t>phpsl_parDR</t>
  </si>
  <si>
    <t>n_vern_phenophase</t>
  </si>
  <si>
    <t>vern_parT1</t>
  </si>
  <si>
    <t>vern_parT2</t>
  </si>
  <si>
    <t>vern_parT3</t>
  </si>
  <si>
    <t>vern_parT4</t>
  </si>
  <si>
    <t>vern_parDR1</t>
  </si>
  <si>
    <t>n_flowHS_phenophase</t>
  </si>
  <si>
    <t>vern_parDR2</t>
  </si>
  <si>
    <t>flowHS_parT1</t>
  </si>
  <si>
    <t>flowHS_parT2</t>
  </si>
  <si>
    <t>flowHS_parMORT</t>
  </si>
  <si>
    <t>number of phenophase of photoperiodic slowing effect</t>
  </si>
  <si>
    <t>number of phenophase of vernalization</t>
  </si>
  <si>
    <t>vern_parT1 &lt;= vern_parT2  &lt;= vern_parT3 &lt;= vern_parT4</t>
  </si>
  <si>
    <t>vern_parT1 &lt;= vern_parT2  &lt;= vern_parT3 &lt;= vern_parT5</t>
  </si>
  <si>
    <t>vern_parT1 &lt;= vern_parT2  &lt;= vern_parT3 &lt;= vern_parT6</t>
  </si>
  <si>
    <t>vern_parT1 &lt;= vern_parT2  &lt;= vern_parT3 &lt;= vern_parT7</t>
  </si>
  <si>
    <t>flowHS_parT1 &lt;= flowHS_parT2</t>
  </si>
  <si>
    <t>maximum senescence mortality coefficient of aboveground plant material</t>
  </si>
  <si>
    <t>maximum senescence mortality coefficient of belowground plant material</t>
  </si>
  <si>
    <t>maximum senescence mortality coefficient of non-structured plant material</t>
  </si>
  <si>
    <t>lower limit extreme high temperature effect on senescence mortality</t>
  </si>
  <si>
    <t>upper limit extreme high temperature effect on senescence mortality</t>
  </si>
  <si>
    <t>SNSC_ext1</t>
  </si>
  <si>
    <t>SNSC_ext2</t>
  </si>
  <si>
    <t>DSWScirt</t>
  </si>
  <si>
    <t>drought tolerance parameter (critical value of day since water stress)</t>
  </si>
  <si>
    <t>kg/m2</t>
  </si>
  <si>
    <t>ALLOCATION parameters must sum to 1.0 in each phenophase</t>
  </si>
  <si>
    <t>bulk density</t>
  </si>
  <si>
    <t>SWC at saturation</t>
  </si>
  <si>
    <t>SWC at field capacity</t>
  </si>
  <si>
    <t>SWC at wilting point</t>
  </si>
  <si>
    <t>SWC at hygroscopic water content</t>
  </si>
  <si>
    <t>BD</t>
  </si>
  <si>
    <t>SWCsat</t>
  </si>
  <si>
    <t>SWCfc</t>
  </si>
  <si>
    <t>SWCwp</t>
  </si>
  <si>
    <t>SWChw</t>
  </si>
  <si>
    <t>g/cm3</t>
  </si>
  <si>
    <t>m3/m3</t>
  </si>
  <si>
    <t>4. TIME_DEFINE</t>
  </si>
  <si>
    <t>5. CO2_CONTROL</t>
  </si>
  <si>
    <t>6. NDEP_CONTROL</t>
  </si>
  <si>
    <t>7. CN_STATE</t>
  </si>
  <si>
    <t>assim_minT &lt;= assim_opt1T &lt;= assim_opt2T &lt;= assim_maxT</t>
  </si>
  <si>
    <t>radiation parameter1 (Jiang et al.2015)</t>
  </si>
  <si>
    <t>flag_RAD = 1</t>
  </si>
  <si>
    <t>DATA_GAP</t>
  </si>
  <si>
    <t xml:space="preserve">deciduous: always 1 </t>
  </si>
  <si>
    <t>whole-plant mortality paramter for vegetation period</t>
  </si>
  <si>
    <t>1/vegper</t>
  </si>
  <si>
    <t>dry matter content of leaves</t>
  </si>
  <si>
    <t>dry matter content of leaf litter</t>
  </si>
  <si>
    <t>dry matter content of fine roots</t>
  </si>
  <si>
    <t>dry matter content of fruit</t>
  </si>
  <si>
    <t>dry matter content of softstem</t>
  </si>
  <si>
    <t>dry matter content of live wood</t>
  </si>
  <si>
    <t>dry matter content of dead wood</t>
  </si>
  <si>
    <t>kgC/kgDM</t>
  </si>
  <si>
    <t>DM_lv</t>
  </si>
  <si>
    <t>DM_li</t>
  </si>
  <si>
    <t>DM_ro</t>
  </si>
  <si>
    <t>DM_fr</t>
  </si>
  <si>
    <t>DM_ss</t>
  </si>
  <si>
    <t>DM_lw</t>
  </si>
  <si>
    <t>DM_dw</t>
  </si>
  <si>
    <t>stem weight corresponding to maximum height</t>
  </si>
  <si>
    <t>plant height function shape parameter (slope)</t>
  </si>
  <si>
    <t>root weight corresponding to max root depth</t>
  </si>
  <si>
    <t>root weight to rooth length conversion factor</t>
  </si>
  <si>
    <t>m/kg</t>
  </si>
  <si>
    <t>only woody</t>
  </si>
  <si>
    <t>only non-woody</t>
  </si>
  <si>
    <t>no T-depend</t>
  </si>
  <si>
    <t>no vernalization</t>
  </si>
  <si>
    <t>no photop.slowing</t>
  </si>
  <si>
    <t>theoretical maximum of flowering thermal stress mortality</t>
  </si>
  <si>
    <t>no flowering heat stress</t>
  </si>
  <si>
    <t>kgC</t>
  </si>
  <si>
    <t>SWmaxH</t>
  </si>
  <si>
    <t>RADparam1</t>
  </si>
  <si>
    <t>RADparam2</t>
  </si>
  <si>
    <t>PHparam</t>
  </si>
  <si>
    <t>critical VWCratio (prop. to FC-WP) in germination</t>
  </si>
  <si>
    <t>VWC ratio to calc. soil moisture limit 1 (prop. to FC-WP)</t>
  </si>
  <si>
    <t>VWC ratio to calc. soil moisture limit 2 (prop. to SAT-FC)</t>
  </si>
  <si>
    <t>VWCratio_limit2</t>
  </si>
  <si>
    <t>minimum of soil moisture limit2 multiplicator (full anoxic stress value)</t>
  </si>
  <si>
    <t>min_soilstress2</t>
  </si>
  <si>
    <t>STRESS AND SENESCENCE PARAMETERS</t>
  </si>
  <si>
    <t>maximal lifetime of plant tissue</t>
  </si>
  <si>
    <t xml:space="preserve"> </t>
  </si>
  <si>
    <t>CN_lw &lt; CN_dw</t>
  </si>
  <si>
    <t>no genetically programmed senescence</t>
  </si>
  <si>
    <t>FLAGS</t>
  </si>
  <si>
    <t>ABBREV.</t>
  </si>
  <si>
    <t xml:space="preserve">NITROGEN AND DECOMPOSITION PARAMETERS </t>
  </si>
  <si>
    <t xml:space="preserve">RATE SCALARS  </t>
  </si>
  <si>
    <t>TOP SOIL PARAMETERS</t>
  </si>
  <si>
    <t xml:space="preserve">SOIL COMPOSITION AND CHARACTERISTIC VALUES </t>
  </si>
  <si>
    <t xml:space="preserve"> no measured data, model estimation</t>
  </si>
  <si>
    <t>drainage coefficient</t>
  </si>
  <si>
    <t>hydraulic condictivity at saturation</t>
  </si>
  <si>
    <t>cm/day</t>
  </si>
  <si>
    <t>DC</t>
  </si>
  <si>
    <t>Hcsat</t>
  </si>
  <si>
    <t>1/day</t>
  </si>
  <si>
    <t>TYPE</t>
  </si>
  <si>
    <t>SWChw&lt;SWCwp&lt;SWCfc&lt;SWCsat</t>
  </si>
  <si>
    <t>root depth function shape parameter (slope)</t>
  </si>
  <si>
    <t>PLT_flag = 1: 0 is not possible</t>
  </si>
  <si>
    <t>no germination period</t>
  </si>
  <si>
    <t>no emergence period</t>
  </si>
  <si>
    <t>time delay for temperature in photosynthesis acclimation</t>
  </si>
  <si>
    <t>tau</t>
  </si>
  <si>
    <t>day</t>
  </si>
  <si>
    <t>limit1 &lt;= limit2</t>
  </si>
  <si>
    <t>limit1 &gt;= limit2</t>
  </si>
  <si>
    <t>s</t>
  </si>
  <si>
    <t>flag_transfGDD=1: 0 is not possible</t>
  </si>
  <si>
    <t>depth of soil</t>
  </si>
  <si>
    <t>SD</t>
  </si>
  <si>
    <t>fD4</t>
  </si>
  <si>
    <t>sand percentage by volume in rock-free soil</t>
  </si>
  <si>
    <t>silt percentage by volume in rock-free soil</t>
  </si>
  <si>
    <t>soil pH</t>
  </si>
  <si>
    <t>%</t>
  </si>
  <si>
    <t>SAND</t>
  </si>
  <si>
    <t>SILT</t>
  </si>
  <si>
    <t>pH</t>
  </si>
  <si>
    <t>limitation of soil evaporation</t>
  </si>
  <si>
    <t>SEVAPlimit</t>
  </si>
  <si>
    <t>effect of soilstress factor on photosynthesis (1: full effect, 0: no effect)</t>
  </si>
  <si>
    <t>Sseff</t>
  </si>
  <si>
    <t>minimum WFPS for scalar of nitrification calculation</t>
  </si>
  <si>
    <t>minWFPS</t>
  </si>
  <si>
    <t>opt1WFPS</t>
  </si>
  <si>
    <t>opt2WFPS</t>
  </si>
  <si>
    <t>lower optimum WFPS for scalar of nitrification calculation</t>
  </si>
  <si>
    <t>higher optimum WFPS for scalar of nitrification calculation</t>
  </si>
  <si>
    <t>minimum value for saturated WFPS scalar of nitrification</t>
  </si>
  <si>
    <t>minWFPSscalar</t>
  </si>
  <si>
    <t>curvature of soil stress function</t>
  </si>
  <si>
    <t>cSSF</t>
  </si>
  <si>
    <t>aerodynamic resistance</t>
  </si>
  <si>
    <t>AR</t>
  </si>
  <si>
    <t>soil</t>
  </si>
  <si>
    <t>curve</t>
  </si>
  <si>
    <t>number</t>
  </si>
  <si>
    <t>rock-free</t>
  </si>
  <si>
    <t>apriori</t>
  </si>
  <si>
    <t>amMP</t>
  </si>
  <si>
    <t>soil4CN</t>
  </si>
  <si>
    <t>C:N ratio of stable soil pool (soil4)</t>
  </si>
  <si>
    <t>rootDistr</t>
  </si>
  <si>
    <t>RWmaxMRD</t>
  </si>
  <si>
    <t>VWCratio_lim1</t>
  </si>
  <si>
    <t>RW</t>
  </si>
  <si>
    <t>MRperN</t>
  </si>
  <si>
    <t>NSC:SCmax</t>
  </si>
  <si>
    <t>DENITcoeff</t>
  </si>
  <si>
    <t>NITRnetMINER</t>
  </si>
  <si>
    <t>NITRmaxRATE</t>
  </si>
  <si>
    <t>NITRratioN2O</t>
  </si>
  <si>
    <t>DENITratioN2O</t>
  </si>
  <si>
    <t>net mineralization proportion of nitrification</t>
  </si>
  <si>
    <t xml:space="preserve">maximum nitrification rate </t>
  </si>
  <si>
    <t>1/d</t>
  </si>
  <si>
    <t xml:space="preserve">soil respiration related denitrification rate </t>
  </si>
  <si>
    <t>1/gCO2</t>
  </si>
  <si>
    <t>denitrification related N2/N2O ratio multiplier</t>
  </si>
  <si>
    <t xml:space="preserve">fraction of leaf N in PEP Carboxylase </t>
  </si>
  <si>
    <t>FLNP</t>
  </si>
  <si>
    <t>RW2RL</t>
  </si>
  <si>
    <t>NSC2MR</t>
  </si>
  <si>
    <t>RDshape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</si>
</sst>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  <numFmt numFmtId="169" formatCode="0.0000"/>
    <numFmt numFmtId="170" formatCode="0.000"/>
    <numFmt numFmtId="171" formatCode="0.00000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23"/>
      <name val="Arial"/>
      <family val="2"/>
    </font>
    <font>
      <sz val="10"/>
      <color indexed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color indexed="49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 tint="0.49998000264167786"/>
      <name val="Arial"/>
      <family val="2"/>
    </font>
    <font>
      <sz val="10"/>
      <color theme="9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theme="8" tint="-0.24997000396251678"/>
      <name val="Arial"/>
      <family val="2"/>
    </font>
    <font>
      <sz val="10"/>
      <color theme="9" tint="-0.4999699890613556"/>
      <name val="Arial"/>
      <family val="2"/>
    </font>
    <font>
      <sz val="10"/>
      <color theme="1"/>
      <name val="Arial"/>
      <family val="2"/>
    </font>
    <font>
      <sz val="10"/>
      <color theme="7" tint="-0.24997000396251678"/>
      <name val="Arial"/>
      <family val="2"/>
    </font>
    <font>
      <sz val="10"/>
      <color rgb="FFC00000"/>
      <name val="Arial"/>
      <family val="2"/>
    </font>
    <font>
      <sz val="10"/>
      <color theme="0" tint="-0.4999699890613556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9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16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67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5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33" sqref="A33:IV33"/>
    </sheetView>
  </sheetViews>
  <sheetFormatPr defaultColWidth="9.140625" defaultRowHeight="12.75"/>
  <cols>
    <col min="1" max="1" width="18.28125" style="53" customWidth="1"/>
    <col min="2" max="2" width="59.140625" style="2" customWidth="1"/>
    <col min="3" max="3" width="14.57421875" style="1" customWidth="1"/>
    <col min="4" max="4" width="51.28125" style="3" customWidth="1"/>
    <col min="5" max="5" width="20.8515625" style="3" customWidth="1"/>
    <col min="6" max="6" width="14.57421875" style="3" customWidth="1"/>
    <col min="7" max="7" width="4.57421875" style="3" customWidth="1"/>
    <col min="8" max="8" width="11.140625" style="1" customWidth="1"/>
    <col min="9" max="9" width="11.140625" style="3" customWidth="1"/>
    <col min="10" max="10" width="10.00390625" style="11" customWidth="1"/>
    <col min="11" max="11" width="11.28125" style="40" customWidth="1"/>
    <col min="12" max="12" width="10.8515625" style="60" customWidth="1"/>
    <col min="13" max="16384" width="9.140625" style="5" customWidth="1"/>
  </cols>
  <sheetData>
    <row r="1" spans="1:19" s="68" customFormat="1" ht="13.5" thickBot="1">
      <c r="A1" s="51" t="s">
        <v>398</v>
      </c>
      <c r="B1" s="50" t="s">
        <v>20</v>
      </c>
      <c r="C1" s="50" t="s">
        <v>21</v>
      </c>
      <c r="D1" s="50" t="s">
        <v>232</v>
      </c>
      <c r="E1" s="51" t="s">
        <v>338</v>
      </c>
      <c r="F1" s="51" t="s">
        <v>386</v>
      </c>
      <c r="G1" s="51"/>
      <c r="H1" s="50" t="s">
        <v>0</v>
      </c>
      <c r="I1" s="51" t="s">
        <v>235</v>
      </c>
      <c r="J1" s="51" t="s">
        <v>236</v>
      </c>
      <c r="K1" s="65" t="s">
        <v>362</v>
      </c>
      <c r="L1" s="73" t="s">
        <v>363</v>
      </c>
      <c r="M1" s="66"/>
      <c r="N1" s="67"/>
      <c r="O1" s="1"/>
      <c r="P1" s="1"/>
      <c r="Q1" s="1"/>
      <c r="R1" s="1"/>
      <c r="S1" s="40"/>
    </row>
    <row r="2" spans="1:18" ht="12.75">
      <c r="A2" s="53" t="s">
        <v>385</v>
      </c>
      <c r="B2" s="23" t="s">
        <v>229</v>
      </c>
      <c r="C2" s="24" t="s">
        <v>283</v>
      </c>
      <c r="D2" s="23"/>
      <c r="E2" s="23"/>
      <c r="F2" s="23" t="s">
        <v>114</v>
      </c>
      <c r="G2" s="23"/>
      <c r="H2" s="24">
        <v>0</v>
      </c>
      <c r="I2" s="23"/>
      <c r="J2" s="23"/>
      <c r="K2" s="24"/>
      <c r="L2" s="64"/>
      <c r="O2" s="12"/>
      <c r="P2" s="4"/>
      <c r="Q2" s="4"/>
      <c r="R2" s="4"/>
    </row>
    <row r="3" spans="2:18" ht="12.75">
      <c r="B3" s="23" t="s">
        <v>230</v>
      </c>
      <c r="C3" s="24" t="s">
        <v>283</v>
      </c>
      <c r="D3" s="23"/>
      <c r="E3" s="23"/>
      <c r="F3" s="23" t="s">
        <v>115</v>
      </c>
      <c r="G3" s="23"/>
      <c r="H3" s="24">
        <f aca="true" t="shared" si="0" ref="H3:H66">H2+1</f>
        <v>1</v>
      </c>
      <c r="I3" s="23"/>
      <c r="J3" s="23"/>
      <c r="K3" s="24"/>
      <c r="L3" s="64"/>
      <c r="O3" s="12"/>
      <c r="P3" s="4"/>
      <c r="Q3" s="4"/>
      <c r="R3" s="4"/>
    </row>
    <row r="4" spans="2:18" ht="12.75">
      <c r="B4" s="23" t="s">
        <v>231</v>
      </c>
      <c r="C4" s="24" t="s">
        <v>283</v>
      </c>
      <c r="D4" s="23"/>
      <c r="E4" s="23"/>
      <c r="F4" s="23" t="s">
        <v>116</v>
      </c>
      <c r="G4" s="23"/>
      <c r="H4" s="24">
        <f t="shared" si="0"/>
        <v>2</v>
      </c>
      <c r="I4" s="23"/>
      <c r="J4" s="23"/>
      <c r="K4" s="24"/>
      <c r="L4" s="64"/>
      <c r="O4" s="12"/>
      <c r="P4" s="4"/>
      <c r="Q4" s="4"/>
      <c r="R4" s="4"/>
    </row>
    <row r="5" spans="1:18" ht="12.75">
      <c r="A5" s="53" t="s">
        <v>192</v>
      </c>
      <c r="B5" s="3" t="s">
        <v>25</v>
      </c>
      <c r="C5" s="1" t="s">
        <v>32</v>
      </c>
      <c r="D5" s="3" t="s">
        <v>234</v>
      </c>
      <c r="E5" s="3" t="s">
        <v>382</v>
      </c>
      <c r="F5" s="3" t="s">
        <v>26</v>
      </c>
      <c r="H5" s="1">
        <f t="shared" si="0"/>
        <v>3</v>
      </c>
      <c r="I5" s="3">
        <v>0</v>
      </c>
      <c r="J5" s="3">
        <v>364</v>
      </c>
      <c r="K5" s="1"/>
      <c r="L5" s="22"/>
      <c r="O5" s="2"/>
      <c r="P5" s="4"/>
      <c r="Q5" s="4"/>
      <c r="R5" s="4"/>
    </row>
    <row r="6" spans="2:18" ht="12.75">
      <c r="B6" s="3" t="s">
        <v>61</v>
      </c>
      <c r="C6" s="1" t="s">
        <v>32</v>
      </c>
      <c r="D6" s="3" t="s">
        <v>234</v>
      </c>
      <c r="F6" s="3" t="s">
        <v>27</v>
      </c>
      <c r="H6" s="1">
        <f t="shared" si="0"/>
        <v>4</v>
      </c>
      <c r="I6" s="3">
        <v>0</v>
      </c>
      <c r="J6" s="3">
        <v>364</v>
      </c>
      <c r="K6" s="1"/>
      <c r="L6" s="22"/>
      <c r="O6" s="2"/>
      <c r="P6" s="4"/>
      <c r="Q6" s="4"/>
      <c r="R6" s="4"/>
    </row>
    <row r="7" spans="2:18" ht="12.75">
      <c r="B7" s="3" t="s">
        <v>28</v>
      </c>
      <c r="C7" s="1" t="s">
        <v>24</v>
      </c>
      <c r="D7" s="3" t="s">
        <v>233</v>
      </c>
      <c r="F7" s="3" t="s">
        <v>1</v>
      </c>
      <c r="H7" s="1">
        <f t="shared" si="0"/>
        <v>5</v>
      </c>
      <c r="I7" s="3">
        <v>0.5</v>
      </c>
      <c r="J7" s="3">
        <v>1</v>
      </c>
      <c r="K7" s="1"/>
      <c r="L7" s="22"/>
      <c r="O7" s="2"/>
      <c r="P7" s="4"/>
      <c r="Q7" s="4"/>
      <c r="R7" s="4"/>
    </row>
    <row r="8" spans="2:18" ht="12.75">
      <c r="B8" s="3" t="s">
        <v>29</v>
      </c>
      <c r="C8" s="1" t="s">
        <v>24</v>
      </c>
      <c r="F8" s="3" t="s">
        <v>2</v>
      </c>
      <c r="H8" s="1">
        <f t="shared" si="0"/>
        <v>6</v>
      </c>
      <c r="I8" s="3">
        <v>0.5</v>
      </c>
      <c r="J8" s="3">
        <v>1</v>
      </c>
      <c r="K8" s="1"/>
      <c r="L8" s="22"/>
      <c r="O8" s="2"/>
      <c r="P8" s="4"/>
      <c r="Q8" s="4"/>
      <c r="R8" s="4"/>
    </row>
    <row r="9" spans="2:19" ht="12.75">
      <c r="B9" s="3" t="s">
        <v>103</v>
      </c>
      <c r="C9" s="1" t="s">
        <v>74</v>
      </c>
      <c r="F9" s="3" t="s">
        <v>104</v>
      </c>
      <c r="H9" s="1">
        <f t="shared" si="0"/>
        <v>7</v>
      </c>
      <c r="I9" s="3">
        <v>2</v>
      </c>
      <c r="J9" s="3">
        <v>7</v>
      </c>
      <c r="K9" s="1"/>
      <c r="L9" s="22"/>
      <c r="O9" s="2"/>
      <c r="P9" s="2"/>
      <c r="Q9" s="4"/>
      <c r="R9" s="4"/>
      <c r="S9" s="4"/>
    </row>
    <row r="10" spans="2:19" ht="12.75">
      <c r="B10" s="26" t="s">
        <v>237</v>
      </c>
      <c r="C10" s="25" t="s">
        <v>74</v>
      </c>
      <c r="D10" s="26" t="s">
        <v>249</v>
      </c>
      <c r="E10" s="26" t="s">
        <v>364</v>
      </c>
      <c r="F10" s="26" t="s">
        <v>245</v>
      </c>
      <c r="G10" s="26"/>
      <c r="H10" s="1">
        <f t="shared" si="0"/>
        <v>8</v>
      </c>
      <c r="I10" s="26">
        <v>0</v>
      </c>
      <c r="J10" s="26">
        <v>10</v>
      </c>
      <c r="K10" s="1"/>
      <c r="L10" s="22"/>
      <c r="M10" s="4"/>
      <c r="O10" s="2"/>
      <c r="P10" s="2"/>
      <c r="Q10" s="4"/>
      <c r="R10" s="4"/>
      <c r="S10" s="4"/>
    </row>
    <row r="11" spans="2:19" ht="12.75">
      <c r="B11" s="26" t="s">
        <v>238</v>
      </c>
      <c r="C11" s="25" t="s">
        <v>74</v>
      </c>
      <c r="D11" s="26" t="s">
        <v>249</v>
      </c>
      <c r="E11" s="26" t="s">
        <v>364</v>
      </c>
      <c r="F11" s="26" t="s">
        <v>247</v>
      </c>
      <c r="G11" s="26"/>
      <c r="H11" s="1">
        <f t="shared" si="0"/>
        <v>9</v>
      </c>
      <c r="I11" s="26">
        <v>10</v>
      </c>
      <c r="J11" s="26">
        <v>20</v>
      </c>
      <c r="K11" s="1"/>
      <c r="L11" s="22"/>
      <c r="M11" s="2"/>
      <c r="O11" s="2"/>
      <c r="P11" s="2"/>
      <c r="Q11" s="4"/>
      <c r="R11" s="4"/>
      <c r="S11" s="4"/>
    </row>
    <row r="12" spans="2:19" ht="12.75">
      <c r="B12" s="26" t="s">
        <v>239</v>
      </c>
      <c r="C12" s="25" t="s">
        <v>74</v>
      </c>
      <c r="D12" s="26" t="s">
        <v>249</v>
      </c>
      <c r="E12" s="26" t="s">
        <v>364</v>
      </c>
      <c r="F12" s="26" t="s">
        <v>248</v>
      </c>
      <c r="G12" s="26"/>
      <c r="H12" s="1">
        <f t="shared" si="0"/>
        <v>10</v>
      </c>
      <c r="I12" s="26">
        <v>20</v>
      </c>
      <c r="J12" s="26">
        <v>40</v>
      </c>
      <c r="K12" s="1"/>
      <c r="L12" s="22"/>
      <c r="O12" s="2"/>
      <c r="P12" s="2"/>
      <c r="Q12" s="4"/>
      <c r="R12" s="4"/>
      <c r="S12" s="4"/>
    </row>
    <row r="13" spans="2:19" ht="12.75">
      <c r="B13" s="26" t="s">
        <v>240</v>
      </c>
      <c r="C13" s="25" t="s">
        <v>74</v>
      </c>
      <c r="D13" s="26" t="s">
        <v>249</v>
      </c>
      <c r="E13" s="26" t="s">
        <v>364</v>
      </c>
      <c r="F13" s="26" t="s">
        <v>246</v>
      </c>
      <c r="G13" s="26"/>
      <c r="H13" s="1">
        <f t="shared" si="0"/>
        <v>11</v>
      </c>
      <c r="I13" s="26">
        <v>30</v>
      </c>
      <c r="J13" s="26">
        <v>50</v>
      </c>
      <c r="K13" s="1"/>
      <c r="L13" s="22"/>
      <c r="O13" s="2"/>
      <c r="P13" s="2"/>
      <c r="Q13" s="4"/>
      <c r="R13" s="4"/>
      <c r="S13" s="4"/>
    </row>
    <row r="14" spans="2:19" ht="12.75">
      <c r="B14" s="28" t="s">
        <v>241</v>
      </c>
      <c r="C14" s="27" t="s">
        <v>74</v>
      </c>
      <c r="D14" s="28" t="s">
        <v>335</v>
      </c>
      <c r="E14" s="28" t="s">
        <v>364</v>
      </c>
      <c r="F14" s="28" t="s">
        <v>250</v>
      </c>
      <c r="G14" s="28"/>
      <c r="H14" s="1">
        <f t="shared" si="0"/>
        <v>12</v>
      </c>
      <c r="I14" s="28">
        <v>0</v>
      </c>
      <c r="J14" s="28">
        <v>10</v>
      </c>
      <c r="K14" s="1"/>
      <c r="L14" s="22"/>
      <c r="P14" s="10"/>
      <c r="Q14" s="4"/>
      <c r="R14" s="4"/>
      <c r="S14" s="4"/>
    </row>
    <row r="15" spans="2:19" ht="12.75">
      <c r="B15" s="28" t="s">
        <v>242</v>
      </c>
      <c r="C15" s="27" t="s">
        <v>74</v>
      </c>
      <c r="D15" s="28" t="s">
        <v>335</v>
      </c>
      <c r="E15" s="28" t="s">
        <v>364</v>
      </c>
      <c r="F15" s="28" t="s">
        <v>252</v>
      </c>
      <c r="G15" s="28"/>
      <c r="H15" s="1">
        <f t="shared" si="0"/>
        <v>13</v>
      </c>
      <c r="I15" s="28">
        <v>10</v>
      </c>
      <c r="J15" s="28">
        <v>20</v>
      </c>
      <c r="K15" s="1"/>
      <c r="L15" s="22"/>
      <c r="O15" s="10"/>
      <c r="P15" s="10"/>
      <c r="Q15" s="4"/>
      <c r="R15" s="1"/>
      <c r="S15" s="4"/>
    </row>
    <row r="16" spans="2:19" ht="12.75">
      <c r="B16" s="28" t="s">
        <v>243</v>
      </c>
      <c r="C16" s="27" t="s">
        <v>74</v>
      </c>
      <c r="D16" s="28" t="s">
        <v>335</v>
      </c>
      <c r="E16" s="28" t="s">
        <v>364</v>
      </c>
      <c r="F16" s="28" t="s">
        <v>253</v>
      </c>
      <c r="G16" s="28"/>
      <c r="H16" s="1">
        <f t="shared" si="0"/>
        <v>14</v>
      </c>
      <c r="I16" s="28">
        <v>20</v>
      </c>
      <c r="J16" s="28">
        <v>40</v>
      </c>
      <c r="K16" s="1"/>
      <c r="L16" s="22"/>
      <c r="O16" s="10"/>
      <c r="P16" s="10"/>
      <c r="Q16" s="4"/>
      <c r="R16" s="1"/>
      <c r="S16" s="4"/>
    </row>
    <row r="17" spans="2:19" ht="12.75">
      <c r="B17" s="28" t="s">
        <v>244</v>
      </c>
      <c r="C17" s="27" t="s">
        <v>74</v>
      </c>
      <c r="D17" s="28" t="s">
        <v>335</v>
      </c>
      <c r="E17" s="28" t="s">
        <v>364</v>
      </c>
      <c r="F17" s="28" t="s">
        <v>251</v>
      </c>
      <c r="G17" s="28"/>
      <c r="H17" s="1">
        <f t="shared" si="0"/>
        <v>15</v>
      </c>
      <c r="I17" s="28">
        <v>30</v>
      </c>
      <c r="J17" s="28">
        <v>50</v>
      </c>
      <c r="K17" s="1"/>
      <c r="L17" s="22"/>
      <c r="O17" s="10"/>
      <c r="P17" s="10"/>
      <c r="Q17" s="4"/>
      <c r="R17" s="1"/>
      <c r="S17" s="4"/>
    </row>
    <row r="18" spans="2:19" ht="12.75">
      <c r="B18" s="3" t="s">
        <v>30</v>
      </c>
      <c r="C18" s="1" t="s">
        <v>33</v>
      </c>
      <c r="D18" s="3" t="s">
        <v>339</v>
      </c>
      <c r="F18" s="3" t="s">
        <v>64</v>
      </c>
      <c r="H18" s="1">
        <f t="shared" si="0"/>
        <v>16</v>
      </c>
      <c r="I18" s="3">
        <v>0.1</v>
      </c>
      <c r="J18" s="3">
        <v>0.4</v>
      </c>
      <c r="K18" s="1"/>
      <c r="L18" s="22"/>
      <c r="O18" s="10"/>
      <c r="P18" s="10"/>
      <c r="Q18" s="4"/>
      <c r="R18" s="1"/>
      <c r="S18" s="4"/>
    </row>
    <row r="19" spans="2:19" ht="12.75">
      <c r="B19" s="3" t="s">
        <v>31</v>
      </c>
      <c r="C19" s="1" t="s">
        <v>33</v>
      </c>
      <c r="F19" s="3" t="s">
        <v>63</v>
      </c>
      <c r="H19" s="1">
        <f t="shared" si="0"/>
        <v>17</v>
      </c>
      <c r="I19" s="3">
        <v>0.5</v>
      </c>
      <c r="J19" s="3">
        <v>1</v>
      </c>
      <c r="K19" s="1">
        <v>1</v>
      </c>
      <c r="L19" s="22"/>
      <c r="O19" s="10"/>
      <c r="P19" s="10"/>
      <c r="Q19" s="4"/>
      <c r="R19" s="1"/>
      <c r="S19" s="4"/>
    </row>
    <row r="20" spans="2:19" ht="12.75">
      <c r="B20" s="3" t="s">
        <v>34</v>
      </c>
      <c r="C20" s="1" t="s">
        <v>33</v>
      </c>
      <c r="F20" s="3" t="s">
        <v>65</v>
      </c>
      <c r="H20" s="1">
        <f t="shared" si="0"/>
        <v>18</v>
      </c>
      <c r="I20" s="3">
        <v>0</v>
      </c>
      <c r="J20" s="3">
        <v>1</v>
      </c>
      <c r="K20" s="1"/>
      <c r="L20" s="22"/>
      <c r="O20" s="10"/>
      <c r="P20" s="10"/>
      <c r="Q20" s="4"/>
      <c r="R20" s="1"/>
      <c r="S20" s="4"/>
    </row>
    <row r="21" spans="2:19" ht="12.75">
      <c r="B21" s="3" t="s">
        <v>340</v>
      </c>
      <c r="C21" s="1" t="s">
        <v>341</v>
      </c>
      <c r="F21" s="3" t="s">
        <v>3</v>
      </c>
      <c r="H21" s="1">
        <f t="shared" si="0"/>
        <v>19</v>
      </c>
      <c r="I21" s="3">
        <v>0</v>
      </c>
      <c r="J21" s="3">
        <v>0.1</v>
      </c>
      <c r="K21" s="1"/>
      <c r="L21" s="22"/>
      <c r="O21" s="10"/>
      <c r="P21" s="10"/>
      <c r="Q21" s="4"/>
      <c r="R21" s="1"/>
      <c r="S21" s="4"/>
    </row>
    <row r="22" spans="2:19" ht="12.75">
      <c r="B22" s="42" t="s">
        <v>36</v>
      </c>
      <c r="C22" s="31" t="s">
        <v>39</v>
      </c>
      <c r="F22" s="32" t="s">
        <v>5</v>
      </c>
      <c r="G22" s="32"/>
      <c r="H22" s="1">
        <f t="shared" si="0"/>
        <v>20</v>
      </c>
      <c r="I22" s="3">
        <v>20</v>
      </c>
      <c r="J22" s="3">
        <v>40</v>
      </c>
      <c r="K22" s="1"/>
      <c r="L22" s="22"/>
      <c r="O22" s="10"/>
      <c r="P22" s="10"/>
      <c r="Q22" s="4"/>
      <c r="R22" s="1"/>
      <c r="S22" s="4"/>
    </row>
    <row r="23" spans="2:19" ht="12.75">
      <c r="B23" s="42" t="s">
        <v>69</v>
      </c>
      <c r="C23" s="31" t="s">
        <v>39</v>
      </c>
      <c r="D23" s="32" t="s">
        <v>255</v>
      </c>
      <c r="F23" s="32" t="s">
        <v>6</v>
      </c>
      <c r="G23" s="32"/>
      <c r="H23" s="1">
        <f t="shared" si="0"/>
        <v>21</v>
      </c>
      <c r="I23" s="3">
        <v>10</v>
      </c>
      <c r="J23" s="3">
        <v>60</v>
      </c>
      <c r="K23" s="1"/>
      <c r="L23" s="22"/>
      <c r="O23" s="10"/>
      <c r="P23" s="10"/>
      <c r="Q23" s="4"/>
      <c r="R23" s="1"/>
      <c r="S23" s="4"/>
    </row>
    <row r="24" spans="2:19" ht="12.75">
      <c r="B24" s="42" t="s">
        <v>37</v>
      </c>
      <c r="C24" s="31" t="s">
        <v>39</v>
      </c>
      <c r="D24" s="32" t="s">
        <v>256</v>
      </c>
      <c r="F24" s="32" t="s">
        <v>7</v>
      </c>
      <c r="G24" s="32"/>
      <c r="H24" s="1">
        <f t="shared" si="0"/>
        <v>22</v>
      </c>
      <c r="I24" s="3">
        <v>10</v>
      </c>
      <c r="J24" s="3">
        <v>60</v>
      </c>
      <c r="K24" s="1"/>
      <c r="L24" s="22"/>
      <c r="O24" s="10"/>
      <c r="P24" s="10"/>
      <c r="Q24" s="4"/>
      <c r="R24" s="1"/>
      <c r="S24" s="4"/>
    </row>
    <row r="25" spans="2:12" ht="12.75">
      <c r="B25" s="42" t="s">
        <v>77</v>
      </c>
      <c r="C25" s="31" t="s">
        <v>39</v>
      </c>
      <c r="D25" s="32" t="s">
        <v>257</v>
      </c>
      <c r="F25" s="32" t="s">
        <v>78</v>
      </c>
      <c r="G25" s="32"/>
      <c r="H25" s="1">
        <f t="shared" si="0"/>
        <v>23</v>
      </c>
      <c r="I25" s="3">
        <v>10</v>
      </c>
      <c r="J25" s="3">
        <v>60</v>
      </c>
      <c r="K25" s="1"/>
      <c r="L25" s="22"/>
    </row>
    <row r="26" spans="2:12" ht="12.75">
      <c r="B26" s="42" t="s">
        <v>87</v>
      </c>
      <c r="C26" s="31" t="s">
        <v>39</v>
      </c>
      <c r="D26" s="32" t="s">
        <v>258</v>
      </c>
      <c r="F26" s="32" t="s">
        <v>88</v>
      </c>
      <c r="G26" s="32"/>
      <c r="H26" s="1">
        <f t="shared" si="0"/>
        <v>24</v>
      </c>
      <c r="I26" s="3">
        <v>10</v>
      </c>
      <c r="J26" s="3">
        <v>60</v>
      </c>
      <c r="K26" s="58"/>
      <c r="L26" s="59">
        <v>1</v>
      </c>
    </row>
    <row r="27" spans="2:12" ht="12.75">
      <c r="B27" s="42" t="s">
        <v>38</v>
      </c>
      <c r="C27" s="31" t="s">
        <v>39</v>
      </c>
      <c r="D27" s="32" t="s">
        <v>383</v>
      </c>
      <c r="F27" s="32" t="s">
        <v>40</v>
      </c>
      <c r="G27" s="32"/>
      <c r="H27" s="1">
        <f t="shared" si="0"/>
        <v>25</v>
      </c>
      <c r="I27" s="3">
        <v>50</v>
      </c>
      <c r="J27" s="3">
        <v>100</v>
      </c>
      <c r="K27" s="58">
        <v>1</v>
      </c>
      <c r="L27" s="59"/>
    </row>
    <row r="28" spans="2:12" ht="12.75">
      <c r="B28" s="42" t="s">
        <v>42</v>
      </c>
      <c r="C28" s="31" t="s">
        <v>39</v>
      </c>
      <c r="D28" s="32" t="s">
        <v>383</v>
      </c>
      <c r="F28" s="32" t="s">
        <v>41</v>
      </c>
      <c r="G28" s="32"/>
      <c r="H28" s="1">
        <f t="shared" si="0"/>
        <v>26</v>
      </c>
      <c r="I28" s="3">
        <v>300</v>
      </c>
      <c r="J28" s="3">
        <v>800</v>
      </c>
      <c r="K28" s="58">
        <v>1</v>
      </c>
      <c r="L28" s="59"/>
    </row>
    <row r="29" spans="2:12" ht="12.75">
      <c r="B29" s="47" t="s">
        <v>342</v>
      </c>
      <c r="C29" s="33" t="s">
        <v>349</v>
      </c>
      <c r="F29" s="36" t="s">
        <v>350</v>
      </c>
      <c r="G29" s="36"/>
      <c r="H29" s="1">
        <f t="shared" si="0"/>
        <v>27</v>
      </c>
      <c r="I29" s="3">
        <v>0.2</v>
      </c>
      <c r="J29" s="3">
        <v>0.6</v>
      </c>
      <c r="K29" s="58"/>
      <c r="L29" s="59"/>
    </row>
    <row r="30" spans="2:12" ht="12.75">
      <c r="B30" s="47" t="s">
        <v>343</v>
      </c>
      <c r="C30" s="33" t="s">
        <v>349</v>
      </c>
      <c r="F30" s="36" t="s">
        <v>351</v>
      </c>
      <c r="G30" s="36"/>
      <c r="H30" s="1">
        <f t="shared" si="0"/>
        <v>28</v>
      </c>
      <c r="I30" s="3">
        <v>0.2</v>
      </c>
      <c r="J30" s="3">
        <v>0.6</v>
      </c>
      <c r="K30" s="58"/>
      <c r="L30" s="59"/>
    </row>
    <row r="31" spans="2:12" ht="12.75">
      <c r="B31" s="47" t="s">
        <v>344</v>
      </c>
      <c r="C31" s="33" t="s">
        <v>349</v>
      </c>
      <c r="F31" s="36" t="s">
        <v>352</v>
      </c>
      <c r="G31" s="36"/>
      <c r="H31" s="1">
        <f t="shared" si="0"/>
        <v>29</v>
      </c>
      <c r="I31" s="3">
        <v>0.2</v>
      </c>
      <c r="J31" s="3">
        <v>0.6</v>
      </c>
      <c r="K31" s="58"/>
      <c r="L31" s="59"/>
    </row>
    <row r="32" spans="2:12" ht="12.75">
      <c r="B32" s="47" t="s">
        <v>345</v>
      </c>
      <c r="C32" s="33" t="s">
        <v>349</v>
      </c>
      <c r="F32" s="36" t="s">
        <v>353</v>
      </c>
      <c r="G32" s="36"/>
      <c r="H32" s="1">
        <f t="shared" si="0"/>
        <v>30</v>
      </c>
      <c r="I32" s="3">
        <v>0.2</v>
      </c>
      <c r="J32" s="3">
        <v>0.6</v>
      </c>
      <c r="K32" s="58"/>
      <c r="L32" s="59"/>
    </row>
    <row r="33" spans="2:12" ht="12.75">
      <c r="B33" s="47" t="s">
        <v>346</v>
      </c>
      <c r="C33" s="33" t="s">
        <v>349</v>
      </c>
      <c r="F33" s="36" t="s">
        <v>354</v>
      </c>
      <c r="G33" s="36"/>
      <c r="H33" s="1">
        <f t="shared" si="0"/>
        <v>31</v>
      </c>
      <c r="I33" s="3">
        <v>0.2</v>
      </c>
      <c r="J33" s="3">
        <v>0.6</v>
      </c>
      <c r="K33" s="58"/>
      <c r="L33" s="59">
        <v>1</v>
      </c>
    </row>
    <row r="34" spans="2:12" ht="12.75">
      <c r="B34" s="47" t="s">
        <v>347</v>
      </c>
      <c r="C34" s="33" t="s">
        <v>349</v>
      </c>
      <c r="F34" s="36" t="s">
        <v>355</v>
      </c>
      <c r="G34" s="36"/>
      <c r="H34" s="1">
        <f t="shared" si="0"/>
        <v>32</v>
      </c>
      <c r="I34" s="3">
        <v>0.2</v>
      </c>
      <c r="J34" s="3">
        <v>0.6</v>
      </c>
      <c r="K34" s="58">
        <v>1</v>
      </c>
      <c r="L34" s="59"/>
    </row>
    <row r="35" spans="2:12" ht="12.75">
      <c r="B35" s="47" t="s">
        <v>348</v>
      </c>
      <c r="C35" s="33" t="s">
        <v>349</v>
      </c>
      <c r="F35" s="36" t="s">
        <v>356</v>
      </c>
      <c r="G35" s="36"/>
      <c r="H35" s="1">
        <f t="shared" si="0"/>
        <v>33</v>
      </c>
      <c r="I35" s="3">
        <v>0.2</v>
      </c>
      <c r="J35" s="3">
        <v>0.6</v>
      </c>
      <c r="K35" s="58">
        <v>1</v>
      </c>
      <c r="L35" s="59"/>
    </row>
    <row r="36" spans="2:12" ht="12.75">
      <c r="B36" s="43" t="s">
        <v>43</v>
      </c>
      <c r="C36" s="6" t="s">
        <v>24</v>
      </c>
      <c r="D36" s="61" t="s">
        <v>259</v>
      </c>
      <c r="E36" s="36"/>
      <c r="F36" s="7" t="s">
        <v>8</v>
      </c>
      <c r="G36" s="7"/>
      <c r="H36" s="1">
        <f t="shared" si="0"/>
        <v>34</v>
      </c>
      <c r="I36" s="36">
        <v>0.1</v>
      </c>
      <c r="J36" s="36">
        <v>0.6</v>
      </c>
      <c r="K36" s="1"/>
      <c r="L36" s="22"/>
    </row>
    <row r="37" spans="2:12" ht="12.75">
      <c r="B37" s="9" t="s">
        <v>44</v>
      </c>
      <c r="C37" s="8" t="s">
        <v>24</v>
      </c>
      <c r="D37" s="61" t="s">
        <v>259</v>
      </c>
      <c r="E37" s="36"/>
      <c r="F37" s="9" t="s">
        <v>9</v>
      </c>
      <c r="G37" s="9"/>
      <c r="H37" s="1">
        <f t="shared" si="0"/>
        <v>35</v>
      </c>
      <c r="I37" s="36">
        <v>0.1</v>
      </c>
      <c r="J37" s="36">
        <v>0.6</v>
      </c>
      <c r="K37" s="1"/>
      <c r="L37" s="22"/>
    </row>
    <row r="38" spans="2:12" ht="12.75">
      <c r="B38" s="43" t="s">
        <v>45</v>
      </c>
      <c r="C38" s="6" t="s">
        <v>24</v>
      </c>
      <c r="D38" s="61" t="s">
        <v>260</v>
      </c>
      <c r="E38" s="36"/>
      <c r="F38" s="7" t="s">
        <v>10</v>
      </c>
      <c r="G38" s="7"/>
      <c r="H38" s="1">
        <f t="shared" si="0"/>
        <v>36</v>
      </c>
      <c r="I38" s="36">
        <v>0.1</v>
      </c>
      <c r="J38" s="36">
        <v>0.6</v>
      </c>
      <c r="K38" s="1"/>
      <c r="L38" s="22"/>
    </row>
    <row r="39" spans="2:12" ht="12.75">
      <c r="B39" s="9" t="s">
        <v>46</v>
      </c>
      <c r="C39" s="8" t="s">
        <v>24</v>
      </c>
      <c r="D39" s="61" t="s">
        <v>260</v>
      </c>
      <c r="E39" s="36"/>
      <c r="F39" s="9" t="s">
        <v>11</v>
      </c>
      <c r="G39" s="9"/>
      <c r="H39" s="1">
        <f t="shared" si="0"/>
        <v>37</v>
      </c>
      <c r="I39" s="36">
        <v>0.1</v>
      </c>
      <c r="J39" s="36">
        <v>0.6</v>
      </c>
      <c r="K39" s="1"/>
      <c r="L39" s="22"/>
    </row>
    <row r="40" spans="2:12" ht="12.75">
      <c r="B40" s="43" t="s">
        <v>79</v>
      </c>
      <c r="C40" s="6" t="s">
        <v>24</v>
      </c>
      <c r="D40" s="61" t="s">
        <v>261</v>
      </c>
      <c r="E40" s="36"/>
      <c r="F40" s="7" t="s">
        <v>76</v>
      </c>
      <c r="G40" s="7"/>
      <c r="H40" s="1">
        <f t="shared" si="0"/>
        <v>38</v>
      </c>
      <c r="I40" s="36">
        <v>0.1</v>
      </c>
      <c r="J40" s="36">
        <v>0.6</v>
      </c>
      <c r="K40" s="1"/>
      <c r="L40" s="22"/>
    </row>
    <row r="41" spans="2:12" ht="12.75">
      <c r="B41" s="9" t="s">
        <v>80</v>
      </c>
      <c r="C41" s="8" t="s">
        <v>24</v>
      </c>
      <c r="D41" s="61" t="s">
        <v>261</v>
      </c>
      <c r="E41" s="36"/>
      <c r="F41" s="9" t="s">
        <v>81</v>
      </c>
      <c r="G41" s="9"/>
      <c r="H41" s="1">
        <f t="shared" si="0"/>
        <v>39</v>
      </c>
      <c r="I41" s="36">
        <v>0.1</v>
      </c>
      <c r="J41" s="36">
        <v>0.6</v>
      </c>
      <c r="K41" s="1"/>
      <c r="L41" s="22"/>
    </row>
    <row r="42" spans="2:12" ht="12.75">
      <c r="B42" s="43" t="s">
        <v>89</v>
      </c>
      <c r="C42" s="6" t="s">
        <v>24</v>
      </c>
      <c r="D42" s="61" t="s">
        <v>262</v>
      </c>
      <c r="E42" s="36"/>
      <c r="F42" s="7" t="s">
        <v>91</v>
      </c>
      <c r="G42" s="7"/>
      <c r="H42" s="1">
        <f t="shared" si="0"/>
        <v>40</v>
      </c>
      <c r="I42" s="36">
        <v>0.1</v>
      </c>
      <c r="J42" s="36">
        <v>0.6</v>
      </c>
      <c r="K42" s="1"/>
      <c r="L42" s="39">
        <v>1</v>
      </c>
    </row>
    <row r="43" spans="2:12" ht="12.75">
      <c r="B43" s="9" t="s">
        <v>90</v>
      </c>
      <c r="C43" s="8" t="s">
        <v>24</v>
      </c>
      <c r="D43" s="61" t="s">
        <v>262</v>
      </c>
      <c r="E43" s="36"/>
      <c r="F43" s="9" t="s">
        <v>92</v>
      </c>
      <c r="G43" s="9"/>
      <c r="H43" s="1">
        <f t="shared" si="0"/>
        <v>41</v>
      </c>
      <c r="I43" s="36">
        <v>0.1</v>
      </c>
      <c r="J43" s="36">
        <v>0.6</v>
      </c>
      <c r="K43" s="1"/>
      <c r="L43" s="39">
        <v>1</v>
      </c>
    </row>
    <row r="44" spans="2:12" ht="12.75">
      <c r="B44" s="3" t="s">
        <v>47</v>
      </c>
      <c r="C44" s="1" t="s">
        <v>24</v>
      </c>
      <c r="D44" s="3" t="s">
        <v>254</v>
      </c>
      <c r="F44" s="3" t="s">
        <v>62</v>
      </c>
      <c r="H44" s="1">
        <f t="shared" si="0"/>
        <v>42</v>
      </c>
      <c r="I44" s="36">
        <v>0.5</v>
      </c>
      <c r="J44" s="36">
        <v>0.9</v>
      </c>
      <c r="K44" s="1">
        <v>1</v>
      </c>
      <c r="L44" s="22"/>
    </row>
    <row r="45" spans="2:12" ht="12.75">
      <c r="B45" s="2" t="s">
        <v>48</v>
      </c>
      <c r="C45" s="1" t="s">
        <v>66</v>
      </c>
      <c r="F45" s="3" t="s">
        <v>12</v>
      </c>
      <c r="H45" s="1">
        <f t="shared" si="0"/>
        <v>43</v>
      </c>
      <c r="I45" s="3">
        <v>0.01</v>
      </c>
      <c r="J45" s="3">
        <v>0.05</v>
      </c>
      <c r="K45" s="58"/>
      <c r="L45" s="59"/>
    </row>
    <row r="46" spans="2:12" ht="12.75">
      <c r="B46" s="2" t="s">
        <v>49</v>
      </c>
      <c r="C46" s="1" t="s">
        <v>22</v>
      </c>
      <c r="F46" s="3" t="s">
        <v>13</v>
      </c>
      <c r="H46" s="1">
        <f t="shared" si="0"/>
        <v>44</v>
      </c>
      <c r="I46" s="3">
        <v>0.3</v>
      </c>
      <c r="J46" s="3">
        <v>0.7</v>
      </c>
      <c r="K46" s="58"/>
      <c r="L46" s="59"/>
    </row>
    <row r="47" spans="2:12" ht="12.75">
      <c r="B47" s="2" t="s">
        <v>263</v>
      </c>
      <c r="C47" s="1" t="s">
        <v>264</v>
      </c>
      <c r="D47" s="3" t="s">
        <v>266</v>
      </c>
      <c r="F47" s="3" t="s">
        <v>265</v>
      </c>
      <c r="H47" s="1">
        <f t="shared" si="0"/>
        <v>45</v>
      </c>
      <c r="I47" s="3">
        <v>2</v>
      </c>
      <c r="J47" s="3">
        <v>2</v>
      </c>
      <c r="K47" s="58"/>
      <c r="L47" s="59"/>
    </row>
    <row r="48" spans="2:12" ht="12.75">
      <c r="B48" s="2" t="s">
        <v>336</v>
      </c>
      <c r="C48" s="1" t="s">
        <v>22</v>
      </c>
      <c r="D48" s="3" t="s">
        <v>337</v>
      </c>
      <c r="F48" s="3" t="s">
        <v>371</v>
      </c>
      <c r="H48" s="1">
        <f t="shared" si="0"/>
        <v>46</v>
      </c>
      <c r="I48" s="3">
        <v>0.781</v>
      </c>
      <c r="J48" s="3">
        <v>0.781</v>
      </c>
      <c r="K48" s="58"/>
      <c r="L48" s="59"/>
    </row>
    <row r="49" spans="2:12" ht="12.75">
      <c r="B49" s="2" t="s">
        <v>336</v>
      </c>
      <c r="C49" s="1" t="s">
        <v>22</v>
      </c>
      <c r="D49" s="3" t="s">
        <v>337</v>
      </c>
      <c r="F49" s="3" t="s">
        <v>372</v>
      </c>
      <c r="H49" s="1">
        <f t="shared" si="0"/>
        <v>47</v>
      </c>
      <c r="I49" s="3">
        <v>-13.596</v>
      </c>
      <c r="J49" s="3">
        <v>-13.596</v>
      </c>
      <c r="K49" s="58"/>
      <c r="L49" s="59"/>
    </row>
    <row r="50" spans="2:12" ht="12.75">
      <c r="B50" s="2" t="s">
        <v>50</v>
      </c>
      <c r="C50" s="1" t="s">
        <v>22</v>
      </c>
      <c r="F50" s="3" t="s">
        <v>94</v>
      </c>
      <c r="H50" s="1">
        <f t="shared" si="0"/>
        <v>48</v>
      </c>
      <c r="I50" s="3">
        <v>2</v>
      </c>
      <c r="J50" s="3">
        <v>2</v>
      </c>
      <c r="K50" s="1"/>
      <c r="L50" s="22"/>
    </row>
    <row r="51" spans="2:12" ht="12.75">
      <c r="B51" s="2" t="s">
        <v>52</v>
      </c>
      <c r="C51" s="1" t="s">
        <v>22</v>
      </c>
      <c r="F51" s="3" t="s">
        <v>95</v>
      </c>
      <c r="H51" s="1">
        <f t="shared" si="0"/>
        <v>49</v>
      </c>
      <c r="I51" s="3">
        <v>2</v>
      </c>
      <c r="J51" s="3">
        <v>2</v>
      </c>
      <c r="K51" s="1"/>
      <c r="L51" s="22"/>
    </row>
    <row r="52" spans="2:12" ht="12.75">
      <c r="B52" s="2" t="s">
        <v>53</v>
      </c>
      <c r="C52" s="1" t="s">
        <v>22</v>
      </c>
      <c r="F52" s="3" t="s">
        <v>75</v>
      </c>
      <c r="H52" s="1">
        <f t="shared" si="0"/>
        <v>50</v>
      </c>
      <c r="I52" s="3">
        <v>0.1</v>
      </c>
      <c r="J52" s="3">
        <v>0.3</v>
      </c>
      <c r="K52" s="1"/>
      <c r="L52" s="22"/>
    </row>
    <row r="53" spans="2:12" ht="12.75">
      <c r="B53" s="2" t="s">
        <v>462</v>
      </c>
      <c r="C53" s="1" t="s">
        <v>22</v>
      </c>
      <c r="F53" s="3" t="s">
        <v>463</v>
      </c>
      <c r="H53" s="1">
        <f t="shared" si="0"/>
        <v>51</v>
      </c>
      <c r="I53" s="3">
        <v>0.01</v>
      </c>
      <c r="J53" s="3">
        <v>0.1</v>
      </c>
      <c r="K53" s="1"/>
      <c r="L53" s="22"/>
    </row>
    <row r="54" spans="2:12" ht="12.75">
      <c r="B54" s="2" t="s">
        <v>54</v>
      </c>
      <c r="C54" s="1" t="s">
        <v>67</v>
      </c>
      <c r="F54" s="3" t="s">
        <v>14</v>
      </c>
      <c r="H54" s="1">
        <f t="shared" si="0"/>
        <v>52</v>
      </c>
      <c r="I54" s="3">
        <v>0.001</v>
      </c>
      <c r="J54" s="3">
        <v>0.009</v>
      </c>
      <c r="K54" s="1"/>
      <c r="L54" s="22"/>
    </row>
    <row r="55" spans="2:12" ht="12.75">
      <c r="B55" s="2" t="s">
        <v>55</v>
      </c>
      <c r="C55" s="1" t="s">
        <v>67</v>
      </c>
      <c r="F55" s="3" t="s">
        <v>15</v>
      </c>
      <c r="H55" s="1">
        <f t="shared" si="0"/>
        <v>53</v>
      </c>
      <c r="I55" s="3">
        <v>1E-05</v>
      </c>
      <c r="J55" s="3">
        <v>0.0001</v>
      </c>
      <c r="K55" s="1"/>
      <c r="L55" s="22"/>
    </row>
    <row r="56" spans="2:12" ht="12.75">
      <c r="B56" s="2" t="s">
        <v>56</v>
      </c>
      <c r="C56" s="1" t="s">
        <v>67</v>
      </c>
      <c r="F56" s="3" t="s">
        <v>16</v>
      </c>
      <c r="H56" s="1">
        <f t="shared" si="0"/>
        <v>54</v>
      </c>
      <c r="I56" s="3">
        <v>0.01</v>
      </c>
      <c r="J56" s="3">
        <v>0.09</v>
      </c>
      <c r="K56" s="1"/>
      <c r="L56" s="22"/>
    </row>
    <row r="57" spans="2:12" ht="12.75">
      <c r="B57" s="2" t="s">
        <v>186</v>
      </c>
      <c r="C57" s="1" t="s">
        <v>23</v>
      </c>
      <c r="F57" s="3" t="s">
        <v>187</v>
      </c>
      <c r="H57" s="1">
        <f t="shared" si="0"/>
        <v>55</v>
      </c>
      <c r="I57" s="3">
        <v>0.1</v>
      </c>
      <c r="J57" s="3">
        <v>2</v>
      </c>
      <c r="K57" s="1"/>
      <c r="L57" s="22"/>
    </row>
    <row r="58" spans="2:12" ht="12.75">
      <c r="B58" s="2" t="s">
        <v>357</v>
      </c>
      <c r="C58" s="1" t="s">
        <v>369</v>
      </c>
      <c r="F58" s="3" t="s">
        <v>370</v>
      </c>
      <c r="H58" s="1">
        <f t="shared" si="0"/>
        <v>56</v>
      </c>
      <c r="I58" s="3">
        <v>0.1</v>
      </c>
      <c r="J58" s="3">
        <v>0.9</v>
      </c>
      <c r="K58" s="1"/>
      <c r="L58" s="22"/>
    </row>
    <row r="59" spans="2:12" ht="12.75">
      <c r="B59" s="2" t="s">
        <v>358</v>
      </c>
      <c r="C59" s="1" t="s">
        <v>22</v>
      </c>
      <c r="F59" s="3" t="s">
        <v>373</v>
      </c>
      <c r="H59" s="1">
        <f t="shared" si="0"/>
        <v>57</v>
      </c>
      <c r="I59" s="3">
        <v>0.1</v>
      </c>
      <c r="J59" s="3">
        <v>0.9</v>
      </c>
      <c r="K59" s="58"/>
      <c r="L59" s="59"/>
    </row>
    <row r="60" spans="2:14" ht="12.75">
      <c r="B60" s="2" t="s">
        <v>71</v>
      </c>
      <c r="C60" s="1" t="s">
        <v>23</v>
      </c>
      <c r="F60" s="3" t="s">
        <v>131</v>
      </c>
      <c r="H60" s="1">
        <f t="shared" si="0"/>
        <v>58</v>
      </c>
      <c r="I60" s="3">
        <v>0.8</v>
      </c>
      <c r="J60" s="3">
        <v>1.5</v>
      </c>
      <c r="K60" s="58"/>
      <c r="L60" s="59"/>
      <c r="N60"/>
    </row>
    <row r="61" spans="2:14" ht="12.75">
      <c r="B61" s="2" t="s">
        <v>93</v>
      </c>
      <c r="C61" s="1" t="s">
        <v>24</v>
      </c>
      <c r="F61" s="3" t="s">
        <v>445</v>
      </c>
      <c r="H61" s="1">
        <f t="shared" si="0"/>
        <v>59</v>
      </c>
      <c r="I61" s="3">
        <v>0.5</v>
      </c>
      <c r="J61" s="3">
        <v>4</v>
      </c>
      <c r="K61" s="58"/>
      <c r="L61" s="59"/>
      <c r="N61"/>
    </row>
    <row r="62" spans="2:14" ht="12.75">
      <c r="B62" s="2" t="s">
        <v>359</v>
      </c>
      <c r="C62" s="1" t="s">
        <v>188</v>
      </c>
      <c r="F62" s="3" t="s">
        <v>446</v>
      </c>
      <c r="H62" s="1">
        <f t="shared" si="0"/>
        <v>60</v>
      </c>
      <c r="I62" s="3">
        <v>0.1</v>
      </c>
      <c r="J62" s="3">
        <v>0.9</v>
      </c>
      <c r="K62" s="58"/>
      <c r="L62" s="59"/>
      <c r="N62"/>
    </row>
    <row r="63" spans="2:14" ht="12.75">
      <c r="B63" s="2" t="s">
        <v>400</v>
      </c>
      <c r="C63" s="1" t="s">
        <v>24</v>
      </c>
      <c r="F63" s="3" t="s">
        <v>466</v>
      </c>
      <c r="H63" s="1">
        <f t="shared" si="0"/>
        <v>61</v>
      </c>
      <c r="I63" s="3">
        <v>0.5</v>
      </c>
      <c r="J63" s="3">
        <v>1.5</v>
      </c>
      <c r="K63" s="58"/>
      <c r="L63" s="59"/>
      <c r="N63"/>
    </row>
    <row r="64" spans="1:14" ht="12.75">
      <c r="A64" s="53" t="s">
        <v>448</v>
      </c>
      <c r="B64" s="2" t="s">
        <v>360</v>
      </c>
      <c r="C64" s="1" t="s">
        <v>361</v>
      </c>
      <c r="F64" s="3" t="s">
        <v>464</v>
      </c>
      <c r="H64" s="1">
        <f t="shared" si="0"/>
        <v>62</v>
      </c>
      <c r="I64" s="3">
        <v>500</v>
      </c>
      <c r="J64" s="3">
        <v>1500</v>
      </c>
      <c r="K64" s="58"/>
      <c r="L64" s="59"/>
      <c r="N64"/>
    </row>
    <row r="65" spans="2:14" ht="12.75">
      <c r="B65" s="2" t="s">
        <v>60</v>
      </c>
      <c r="C65" s="1" t="s">
        <v>24</v>
      </c>
      <c r="F65" s="3" t="s">
        <v>70</v>
      </c>
      <c r="H65" s="1">
        <f t="shared" si="0"/>
        <v>63</v>
      </c>
      <c r="I65" s="3">
        <v>0.1</v>
      </c>
      <c r="J65" s="3">
        <v>0.5</v>
      </c>
      <c r="K65" s="58"/>
      <c r="L65" s="59"/>
      <c r="N65"/>
    </row>
    <row r="66" spans="2:14" ht="12.75">
      <c r="B66" s="2" t="s">
        <v>132</v>
      </c>
      <c r="C66" s="1" t="s">
        <v>133</v>
      </c>
      <c r="F66" s="3" t="s">
        <v>449</v>
      </c>
      <c r="H66" s="1">
        <f t="shared" si="0"/>
        <v>64</v>
      </c>
      <c r="I66" s="3">
        <v>0.1</v>
      </c>
      <c r="J66" s="3">
        <v>0.4</v>
      </c>
      <c r="K66" s="1"/>
      <c r="L66" s="22"/>
      <c r="N66"/>
    </row>
    <row r="67" spans="2:14" ht="12.75">
      <c r="B67" s="2" t="s">
        <v>267</v>
      </c>
      <c r="C67" s="1" t="s">
        <v>22</v>
      </c>
      <c r="F67" s="3" t="s">
        <v>450</v>
      </c>
      <c r="H67" s="1">
        <f>H66+1</f>
        <v>65</v>
      </c>
      <c r="I67" s="3">
        <v>0.05</v>
      </c>
      <c r="J67" s="3">
        <v>0.3</v>
      </c>
      <c r="K67" s="1"/>
      <c r="L67" s="22"/>
      <c r="N67"/>
    </row>
    <row r="68" spans="2:14" ht="12.75">
      <c r="B68" s="2" t="s">
        <v>228</v>
      </c>
      <c r="C68" s="1" t="s">
        <v>22</v>
      </c>
      <c r="F68" s="3" t="s">
        <v>465</v>
      </c>
      <c r="H68" s="1">
        <f>H67+1</f>
        <v>66</v>
      </c>
      <c r="I68" s="3">
        <v>0.1</v>
      </c>
      <c r="J68" s="3">
        <v>0.5</v>
      </c>
      <c r="K68" s="1"/>
      <c r="L68" s="22"/>
      <c r="N68"/>
    </row>
    <row r="69" spans="2:14" ht="12.75">
      <c r="B69" s="2" t="s">
        <v>72</v>
      </c>
      <c r="C69" s="1" t="s">
        <v>73</v>
      </c>
      <c r="F69" s="3" t="s">
        <v>19</v>
      </c>
      <c r="H69" s="1">
        <f>H68+1</f>
        <v>67</v>
      </c>
      <c r="I69" s="3">
        <v>0.0001</v>
      </c>
      <c r="J69" s="3">
        <v>0.008</v>
      </c>
      <c r="K69" s="1"/>
      <c r="L69" s="22"/>
      <c r="N69"/>
    </row>
    <row r="70" spans="2:14" ht="12.75">
      <c r="B70" s="2" t="s">
        <v>404</v>
      </c>
      <c r="C70" s="1" t="s">
        <v>406</v>
      </c>
      <c r="F70" s="3" t="s">
        <v>405</v>
      </c>
      <c r="H70" s="1">
        <f aca="true" t="shared" si="1" ref="H70:H78">H69+1</f>
        <v>68</v>
      </c>
      <c r="I70" s="3">
        <v>0</v>
      </c>
      <c r="J70" s="3">
        <v>50</v>
      </c>
      <c r="K70" s="1"/>
      <c r="L70" s="22"/>
      <c r="N70"/>
    </row>
    <row r="71" spans="1:14" ht="12.75">
      <c r="A71" s="53" t="s">
        <v>268</v>
      </c>
      <c r="B71" s="41" t="s">
        <v>269</v>
      </c>
      <c r="C71" s="24" t="s">
        <v>283</v>
      </c>
      <c r="D71" s="23" t="s">
        <v>401</v>
      </c>
      <c r="E71" s="23" t="s">
        <v>402</v>
      </c>
      <c r="F71" s="23" t="s">
        <v>284</v>
      </c>
      <c r="G71" s="23"/>
      <c r="H71" s="24">
        <f t="shared" si="1"/>
        <v>69</v>
      </c>
      <c r="I71" s="23"/>
      <c r="J71" s="23"/>
      <c r="K71" s="24"/>
      <c r="L71" s="64"/>
      <c r="N71"/>
    </row>
    <row r="72" spans="2:14" ht="13.5" customHeight="1">
      <c r="B72" s="41" t="s">
        <v>270</v>
      </c>
      <c r="C72" s="24" t="s">
        <v>283</v>
      </c>
      <c r="D72" s="23" t="s">
        <v>410</v>
      </c>
      <c r="E72" s="23" t="s">
        <v>403</v>
      </c>
      <c r="F72" s="23" t="s">
        <v>285</v>
      </c>
      <c r="G72" s="23"/>
      <c r="H72" s="24">
        <f t="shared" si="1"/>
        <v>70</v>
      </c>
      <c r="I72" s="23"/>
      <c r="J72" s="23"/>
      <c r="K72" s="24"/>
      <c r="L72" s="64"/>
      <c r="N72"/>
    </row>
    <row r="73" spans="2:14" ht="12.75">
      <c r="B73" s="2" t="s">
        <v>374</v>
      </c>
      <c r="C73" s="1" t="s">
        <v>24</v>
      </c>
      <c r="F73" s="3" t="s">
        <v>286</v>
      </c>
      <c r="H73" s="1">
        <f t="shared" si="1"/>
        <v>71</v>
      </c>
      <c r="I73" s="3">
        <v>0</v>
      </c>
      <c r="J73" s="3">
        <v>1</v>
      </c>
      <c r="K73" s="1"/>
      <c r="L73" s="22"/>
      <c r="N73"/>
    </row>
    <row r="74" spans="2:14" ht="12.75">
      <c r="B74" s="41" t="s">
        <v>301</v>
      </c>
      <c r="C74" s="24" t="s">
        <v>283</v>
      </c>
      <c r="D74" s="23"/>
      <c r="E74" s="23" t="s">
        <v>366</v>
      </c>
      <c r="F74" s="23" t="s">
        <v>287</v>
      </c>
      <c r="G74" s="23"/>
      <c r="H74" s="24">
        <f t="shared" si="1"/>
        <v>72</v>
      </c>
      <c r="I74" s="23"/>
      <c r="J74" s="23"/>
      <c r="K74" s="24"/>
      <c r="L74" s="64"/>
      <c r="N74"/>
    </row>
    <row r="75" spans="2:14" ht="12.75">
      <c r="B75" s="2" t="s">
        <v>271</v>
      </c>
      <c r="C75" s="1" t="s">
        <v>282</v>
      </c>
      <c r="F75" s="3" t="s">
        <v>288</v>
      </c>
      <c r="H75" s="1">
        <f t="shared" si="1"/>
        <v>73</v>
      </c>
      <c r="I75" s="3">
        <v>14</v>
      </c>
      <c r="J75" s="3">
        <v>18</v>
      </c>
      <c r="K75" s="1"/>
      <c r="L75" s="22"/>
      <c r="N75"/>
    </row>
    <row r="76" spans="2:12" ht="12.75">
      <c r="B76" s="2" t="s">
        <v>272</v>
      </c>
      <c r="C76" s="1" t="s">
        <v>22</v>
      </c>
      <c r="F76" s="3" t="s">
        <v>289</v>
      </c>
      <c r="H76" s="1">
        <f t="shared" si="1"/>
        <v>74</v>
      </c>
      <c r="I76" s="3">
        <v>0.005</v>
      </c>
      <c r="J76" s="3">
        <v>0.005</v>
      </c>
      <c r="K76" s="1"/>
      <c r="L76" s="22"/>
    </row>
    <row r="77" spans="2:12" ht="12.75">
      <c r="B77" s="41" t="s">
        <v>302</v>
      </c>
      <c r="C77" s="24" t="s">
        <v>283</v>
      </c>
      <c r="D77" s="23"/>
      <c r="E77" s="23" t="s">
        <v>365</v>
      </c>
      <c r="F77" s="23" t="s">
        <v>290</v>
      </c>
      <c r="G77" s="23"/>
      <c r="H77" s="24">
        <f t="shared" si="1"/>
        <v>75</v>
      </c>
      <c r="I77" s="23"/>
      <c r="J77" s="23"/>
      <c r="K77" s="24"/>
      <c r="L77" s="64"/>
    </row>
    <row r="78" spans="2:12" ht="12.75">
      <c r="B78" s="44" t="s">
        <v>273</v>
      </c>
      <c r="C78" s="34" t="s">
        <v>74</v>
      </c>
      <c r="D78" s="35" t="s">
        <v>303</v>
      </c>
      <c r="E78" s="35"/>
      <c r="F78" s="35" t="s">
        <v>291</v>
      </c>
      <c r="G78" s="35"/>
      <c r="H78" s="1">
        <f t="shared" si="1"/>
        <v>76</v>
      </c>
      <c r="I78" s="3">
        <v>-5</v>
      </c>
      <c r="J78" s="3">
        <v>5</v>
      </c>
      <c r="K78" s="1"/>
      <c r="L78" s="22"/>
    </row>
    <row r="79" spans="2:12" ht="12.75">
      <c r="B79" s="44" t="s">
        <v>274</v>
      </c>
      <c r="C79" s="34" t="s">
        <v>74</v>
      </c>
      <c r="D79" s="35" t="s">
        <v>304</v>
      </c>
      <c r="E79" s="35"/>
      <c r="F79" s="35" t="s">
        <v>292</v>
      </c>
      <c r="G79" s="35"/>
      <c r="H79" s="1">
        <f aca="true" t="shared" si="2" ref="H79:H115">H78+1</f>
        <v>77</v>
      </c>
      <c r="I79" s="3">
        <v>0</v>
      </c>
      <c r="J79" s="3">
        <v>10</v>
      </c>
      <c r="K79" s="1"/>
      <c r="L79" s="22"/>
    </row>
    <row r="80" spans="2:12" ht="12.75">
      <c r="B80" s="44" t="s">
        <v>275</v>
      </c>
      <c r="C80" s="34" t="s">
        <v>74</v>
      </c>
      <c r="D80" s="35" t="s">
        <v>305</v>
      </c>
      <c r="E80" s="35"/>
      <c r="F80" s="35" t="s">
        <v>293</v>
      </c>
      <c r="G80" s="35"/>
      <c r="H80" s="1">
        <f t="shared" si="2"/>
        <v>78</v>
      </c>
      <c r="I80" s="3">
        <v>5</v>
      </c>
      <c r="J80" s="3">
        <v>15</v>
      </c>
      <c r="K80" s="1"/>
      <c r="L80" s="22"/>
    </row>
    <row r="81" spans="2:12" ht="12.75">
      <c r="B81" s="44" t="s">
        <v>276</v>
      </c>
      <c r="C81" s="34" t="s">
        <v>74</v>
      </c>
      <c r="D81" s="35" t="s">
        <v>306</v>
      </c>
      <c r="E81" s="35"/>
      <c r="F81" s="35" t="s">
        <v>294</v>
      </c>
      <c r="G81" s="35"/>
      <c r="H81" s="1">
        <f t="shared" si="2"/>
        <v>79</v>
      </c>
      <c r="I81" s="3">
        <v>10</v>
      </c>
      <c r="J81" s="3">
        <v>20</v>
      </c>
      <c r="K81" s="1"/>
      <c r="L81" s="22"/>
    </row>
    <row r="82" spans="2:12" ht="12.75">
      <c r="B82" s="2" t="s">
        <v>277</v>
      </c>
      <c r="C82" s="1" t="s">
        <v>22</v>
      </c>
      <c r="F82" s="3" t="s">
        <v>295</v>
      </c>
      <c r="H82" s="1">
        <f t="shared" si="2"/>
        <v>80</v>
      </c>
      <c r="I82" s="3">
        <v>0.04</v>
      </c>
      <c r="J82" s="3">
        <v>0.04</v>
      </c>
      <c r="K82" s="1"/>
      <c r="L82" s="22"/>
    </row>
    <row r="83" spans="2:45" ht="12.75">
      <c r="B83" s="2" t="s">
        <v>278</v>
      </c>
      <c r="C83" s="1" t="s">
        <v>22</v>
      </c>
      <c r="F83" s="3" t="s">
        <v>297</v>
      </c>
      <c r="H83" s="1">
        <f t="shared" si="2"/>
        <v>81</v>
      </c>
      <c r="I83" s="3">
        <v>30</v>
      </c>
      <c r="J83" s="3">
        <v>70</v>
      </c>
      <c r="K83" s="1"/>
      <c r="L83" s="22"/>
      <c r="AH83" s="5" t="s">
        <v>135</v>
      </c>
      <c r="AI83" s="5" t="s">
        <v>137</v>
      </c>
      <c r="AJ83" s="5" t="s">
        <v>139</v>
      </c>
      <c r="AK83" s="5" t="s">
        <v>140</v>
      </c>
      <c r="AL83" s="5" t="s">
        <v>141</v>
      </c>
      <c r="AM83" s="5" t="s">
        <v>138</v>
      </c>
      <c r="AN83" s="5" t="s">
        <v>142</v>
      </c>
      <c r="AO83" s="14">
        <v>0.24</v>
      </c>
      <c r="AP83" s="5" t="s">
        <v>143</v>
      </c>
      <c r="AQ83" s="5" t="s">
        <v>136</v>
      </c>
      <c r="AR83" s="5" t="s">
        <v>144</v>
      </c>
      <c r="AS83" s="5" t="s">
        <v>145</v>
      </c>
    </row>
    <row r="84" spans="2:41" ht="12.75">
      <c r="B84" s="41" t="s">
        <v>279</v>
      </c>
      <c r="C84" s="24" t="s">
        <v>283</v>
      </c>
      <c r="D84" s="23"/>
      <c r="E84" s="23" t="s">
        <v>368</v>
      </c>
      <c r="F84" s="23" t="s">
        <v>296</v>
      </c>
      <c r="G84" s="23"/>
      <c r="H84" s="24">
        <f t="shared" si="2"/>
        <v>82</v>
      </c>
      <c r="I84" s="23"/>
      <c r="J84" s="23"/>
      <c r="K84" s="24"/>
      <c r="L84" s="64"/>
      <c r="AO84" s="14"/>
    </row>
    <row r="85" spans="2:41" ht="12.75">
      <c r="B85" s="45" t="s">
        <v>280</v>
      </c>
      <c r="C85" s="29" t="s">
        <v>74</v>
      </c>
      <c r="D85" s="30" t="s">
        <v>307</v>
      </c>
      <c r="E85" s="30"/>
      <c r="F85" s="30" t="s">
        <v>298</v>
      </c>
      <c r="G85" s="30"/>
      <c r="H85" s="1">
        <f t="shared" si="2"/>
        <v>83</v>
      </c>
      <c r="I85" s="30">
        <v>30</v>
      </c>
      <c r="J85" s="30">
        <v>40</v>
      </c>
      <c r="K85" s="1"/>
      <c r="L85" s="22"/>
      <c r="AO85" s="14"/>
    </row>
    <row r="86" spans="2:41" ht="12.75">
      <c r="B86" s="45" t="s">
        <v>281</v>
      </c>
      <c r="C86" s="29" t="s">
        <v>74</v>
      </c>
      <c r="D86" s="30" t="s">
        <v>307</v>
      </c>
      <c r="E86" s="30"/>
      <c r="F86" s="30" t="s">
        <v>299</v>
      </c>
      <c r="G86" s="30"/>
      <c r="H86" s="1">
        <f t="shared" si="2"/>
        <v>84</v>
      </c>
      <c r="I86" s="30">
        <v>30</v>
      </c>
      <c r="J86" s="30">
        <v>50</v>
      </c>
      <c r="K86" s="1"/>
      <c r="L86" s="22"/>
      <c r="AO86" s="14"/>
    </row>
    <row r="87" spans="2:41" ht="12.75">
      <c r="B87" s="2" t="s">
        <v>367</v>
      </c>
      <c r="C87" s="1" t="s">
        <v>24</v>
      </c>
      <c r="F87" s="3" t="s">
        <v>300</v>
      </c>
      <c r="H87" s="1">
        <f t="shared" si="2"/>
        <v>85</v>
      </c>
      <c r="I87" s="3">
        <v>0</v>
      </c>
      <c r="J87" s="3">
        <v>0.4</v>
      </c>
      <c r="K87" s="1"/>
      <c r="L87" s="22"/>
      <c r="AO87" s="14"/>
    </row>
    <row r="88" spans="1:41" ht="12.75">
      <c r="A88" s="53" t="s">
        <v>380</v>
      </c>
      <c r="B88" s="2" t="s">
        <v>375</v>
      </c>
      <c r="C88" s="1" t="s">
        <v>24</v>
      </c>
      <c r="F88" s="3" t="s">
        <v>447</v>
      </c>
      <c r="H88" s="1">
        <f t="shared" si="2"/>
        <v>86</v>
      </c>
      <c r="I88" s="3">
        <v>0.3</v>
      </c>
      <c r="J88" s="3">
        <v>0.9</v>
      </c>
      <c r="K88" s="1"/>
      <c r="L88" s="22"/>
      <c r="AO88" s="14"/>
    </row>
    <row r="89" spans="2:41" ht="12.75">
      <c r="B89" s="2" t="s">
        <v>376</v>
      </c>
      <c r="C89" s="1" t="s">
        <v>24</v>
      </c>
      <c r="F89" s="3" t="s">
        <v>377</v>
      </c>
      <c r="H89" s="1">
        <f t="shared" si="2"/>
        <v>87</v>
      </c>
      <c r="I89" s="3">
        <v>0.5</v>
      </c>
      <c r="J89" s="3">
        <v>1</v>
      </c>
      <c r="K89" s="1"/>
      <c r="L89" s="22"/>
      <c r="AO89" s="14"/>
    </row>
    <row r="90" spans="2:41" ht="12.75">
      <c r="B90" s="2" t="s">
        <v>378</v>
      </c>
      <c r="C90" s="1" t="s">
        <v>24</v>
      </c>
      <c r="F90" s="3" t="s">
        <v>379</v>
      </c>
      <c r="H90" s="1">
        <f t="shared" si="2"/>
        <v>88</v>
      </c>
      <c r="I90" s="3">
        <v>0</v>
      </c>
      <c r="J90" s="3">
        <v>1</v>
      </c>
      <c r="K90" s="1"/>
      <c r="L90" s="22"/>
      <c r="AO90" s="14"/>
    </row>
    <row r="91" spans="2:41" ht="12.75">
      <c r="B91" s="2" t="s">
        <v>57</v>
      </c>
      <c r="C91" s="1" t="s">
        <v>68</v>
      </c>
      <c r="F91" s="3" t="s">
        <v>17</v>
      </c>
      <c r="H91" s="1">
        <f t="shared" si="2"/>
        <v>89</v>
      </c>
      <c r="I91" s="3">
        <v>500</v>
      </c>
      <c r="J91" s="3">
        <v>1500</v>
      </c>
      <c r="K91" s="1"/>
      <c r="L91" s="22"/>
      <c r="AO91" s="14"/>
    </row>
    <row r="92" spans="2:41" ht="12.75">
      <c r="B92" s="2" t="s">
        <v>58</v>
      </c>
      <c r="C92" s="1" t="s">
        <v>68</v>
      </c>
      <c r="F92" s="3" t="s">
        <v>18</v>
      </c>
      <c r="H92" s="1">
        <f t="shared" si="2"/>
        <v>90</v>
      </c>
      <c r="I92" s="3">
        <v>1500</v>
      </c>
      <c r="J92" s="3">
        <v>3500</v>
      </c>
      <c r="K92" s="1"/>
      <c r="L92" s="22"/>
      <c r="AO92" s="14"/>
    </row>
    <row r="93" spans="1:41" ht="12.75">
      <c r="A93" s="5"/>
      <c r="B93" s="2" t="s">
        <v>308</v>
      </c>
      <c r="C93" s="1" t="s">
        <v>24</v>
      </c>
      <c r="F93" s="3" t="s">
        <v>83</v>
      </c>
      <c r="H93" s="1">
        <f t="shared" si="2"/>
        <v>91</v>
      </c>
      <c r="I93" s="3">
        <v>0</v>
      </c>
      <c r="J93" s="3">
        <v>0.01</v>
      </c>
      <c r="K93" s="58"/>
      <c r="L93" s="59"/>
      <c r="AO93" s="14"/>
    </row>
    <row r="94" spans="2:41" ht="12.75">
      <c r="B94" s="2" t="s">
        <v>309</v>
      </c>
      <c r="C94" s="1" t="s">
        <v>24</v>
      </c>
      <c r="F94" s="3" t="s">
        <v>84</v>
      </c>
      <c r="H94" s="1">
        <f t="shared" si="2"/>
        <v>92</v>
      </c>
      <c r="I94" s="3">
        <v>0</v>
      </c>
      <c r="J94" s="3">
        <v>0.01</v>
      </c>
      <c r="K94" s="58"/>
      <c r="L94" s="59"/>
      <c r="AO94" s="14"/>
    </row>
    <row r="95" spans="2:41" ht="12.75">
      <c r="B95" s="2" t="s">
        <v>310</v>
      </c>
      <c r="C95" s="1" t="s">
        <v>24</v>
      </c>
      <c r="F95" s="3" t="s">
        <v>117</v>
      </c>
      <c r="H95" s="1">
        <f t="shared" si="2"/>
        <v>93</v>
      </c>
      <c r="I95" s="3">
        <v>0</v>
      </c>
      <c r="J95" s="3">
        <v>0.01</v>
      </c>
      <c r="K95" s="58"/>
      <c r="L95" s="59"/>
      <c r="AO95" s="14"/>
    </row>
    <row r="96" spans="2:41" ht="12.75">
      <c r="B96" s="2" t="s">
        <v>311</v>
      </c>
      <c r="C96" s="1" t="s">
        <v>74</v>
      </c>
      <c r="F96" s="3" t="s">
        <v>313</v>
      </c>
      <c r="H96" s="1">
        <f t="shared" si="2"/>
        <v>94</v>
      </c>
      <c r="I96" s="3">
        <v>30</v>
      </c>
      <c r="J96" s="3">
        <v>40</v>
      </c>
      <c r="K96" s="58"/>
      <c r="L96" s="59"/>
      <c r="AO96" s="14"/>
    </row>
    <row r="97" spans="2:41" ht="12.75">
      <c r="B97" s="2" t="s">
        <v>312</v>
      </c>
      <c r="C97" s="1" t="s">
        <v>74</v>
      </c>
      <c r="F97" s="3" t="s">
        <v>314</v>
      </c>
      <c r="H97" s="1">
        <f t="shared" si="2"/>
        <v>95</v>
      </c>
      <c r="I97" s="3">
        <v>30</v>
      </c>
      <c r="J97" s="3">
        <v>50</v>
      </c>
      <c r="K97" s="58"/>
      <c r="L97" s="59"/>
      <c r="AO97" s="14"/>
    </row>
    <row r="98" spans="2:41" ht="12.75">
      <c r="B98" s="2" t="s">
        <v>59</v>
      </c>
      <c r="C98" s="1" t="s">
        <v>24</v>
      </c>
      <c r="F98" s="3" t="s">
        <v>82</v>
      </c>
      <c r="H98" s="1">
        <f t="shared" si="2"/>
        <v>96</v>
      </c>
      <c r="I98" s="3">
        <v>0</v>
      </c>
      <c r="J98" s="3">
        <v>0.1</v>
      </c>
      <c r="K98" s="1"/>
      <c r="L98" s="22"/>
      <c r="AO98" s="14"/>
    </row>
    <row r="99" spans="2:41" ht="12.75">
      <c r="B99" s="2" t="s">
        <v>85</v>
      </c>
      <c r="C99" s="1" t="s">
        <v>24</v>
      </c>
      <c r="F99" s="3" t="s">
        <v>86</v>
      </c>
      <c r="H99" s="1">
        <f t="shared" si="2"/>
        <v>97</v>
      </c>
      <c r="I99" s="3">
        <v>0</v>
      </c>
      <c r="J99" s="3">
        <v>0.1</v>
      </c>
      <c r="K99" s="1"/>
      <c r="L99" s="22"/>
      <c r="AO99" s="14"/>
    </row>
    <row r="100" spans="2:41" ht="12.75">
      <c r="B100" s="2" t="s">
        <v>170</v>
      </c>
      <c r="C100" s="1" t="s">
        <v>24</v>
      </c>
      <c r="F100" s="3" t="s">
        <v>171</v>
      </c>
      <c r="H100" s="1">
        <f t="shared" si="2"/>
        <v>98</v>
      </c>
      <c r="I100" s="3">
        <v>0</v>
      </c>
      <c r="J100" s="3">
        <v>0.1</v>
      </c>
      <c r="K100" s="1"/>
      <c r="L100" s="22"/>
      <c r="AO100" s="14"/>
    </row>
    <row r="101" spans="2:41" ht="12.75">
      <c r="B101" s="2" t="s">
        <v>316</v>
      </c>
      <c r="C101" s="1" t="s">
        <v>113</v>
      </c>
      <c r="F101" s="3" t="s">
        <v>315</v>
      </c>
      <c r="H101" s="1">
        <f t="shared" si="2"/>
        <v>99</v>
      </c>
      <c r="I101" s="3">
        <v>0</v>
      </c>
      <c r="J101" s="3">
        <v>50</v>
      </c>
      <c r="K101" s="58"/>
      <c r="L101" s="59"/>
      <c r="AO101" s="14"/>
    </row>
    <row r="102" spans="2:41" ht="12.75">
      <c r="B102" s="2" t="s">
        <v>423</v>
      </c>
      <c r="C102" s="1" t="s">
        <v>22</v>
      </c>
      <c r="F102" s="3" t="s">
        <v>424</v>
      </c>
      <c r="H102" s="1">
        <f t="shared" si="2"/>
        <v>100</v>
      </c>
      <c r="I102" s="3">
        <v>0</v>
      </c>
      <c r="J102" s="3">
        <v>0.4</v>
      </c>
      <c r="K102" s="58"/>
      <c r="L102" s="59"/>
      <c r="AO102" s="14"/>
    </row>
    <row r="103" spans="1:41" ht="12.75">
      <c r="A103" s="53" t="s">
        <v>193</v>
      </c>
      <c r="B103" s="2" t="s">
        <v>146</v>
      </c>
      <c r="C103" s="1" t="s">
        <v>317</v>
      </c>
      <c r="F103" s="3" t="s">
        <v>158</v>
      </c>
      <c r="H103" s="1">
        <f t="shared" si="2"/>
        <v>101</v>
      </c>
      <c r="I103" s="3">
        <v>0</v>
      </c>
      <c r="J103" s="3">
        <v>20</v>
      </c>
      <c r="K103" s="58"/>
      <c r="L103" s="59"/>
      <c r="AO103" s="14"/>
    </row>
    <row r="104" spans="2:41" ht="12.75">
      <c r="B104" s="2" t="s">
        <v>147</v>
      </c>
      <c r="C104" s="1" t="s">
        <v>74</v>
      </c>
      <c r="D104" s="3" t="s">
        <v>407</v>
      </c>
      <c r="F104" s="3" t="s">
        <v>159</v>
      </c>
      <c r="H104" s="1">
        <f t="shared" si="2"/>
        <v>102</v>
      </c>
      <c r="I104" s="3">
        <v>0</v>
      </c>
      <c r="J104" s="3">
        <v>50</v>
      </c>
      <c r="K104" s="1"/>
      <c r="L104" s="22"/>
      <c r="AO104" s="14"/>
    </row>
    <row r="105" spans="2:41" ht="12.75">
      <c r="B105" s="2" t="s">
        <v>148</v>
      </c>
      <c r="C105" s="1" t="s">
        <v>74</v>
      </c>
      <c r="D105" s="3" t="s">
        <v>407</v>
      </c>
      <c r="F105" s="3" t="s">
        <v>162</v>
      </c>
      <c r="H105" s="1">
        <f t="shared" si="2"/>
        <v>103</v>
      </c>
      <c r="I105" s="3">
        <v>0</v>
      </c>
      <c r="J105" s="3">
        <v>100</v>
      </c>
      <c r="K105" s="1"/>
      <c r="L105" s="22"/>
      <c r="AO105" s="14"/>
    </row>
    <row r="106" spans="2:41" ht="12.75">
      <c r="B106" s="2" t="s">
        <v>149</v>
      </c>
      <c r="C106" s="1" t="s">
        <v>74</v>
      </c>
      <c r="D106" s="3" t="s">
        <v>407</v>
      </c>
      <c r="F106" s="3" t="s">
        <v>160</v>
      </c>
      <c r="H106" s="1">
        <f t="shared" si="2"/>
        <v>104</v>
      </c>
      <c r="I106" s="3">
        <v>-5</v>
      </c>
      <c r="J106" s="3">
        <v>5</v>
      </c>
      <c r="K106" s="1"/>
      <c r="L106" s="22"/>
      <c r="AO106" s="14"/>
    </row>
    <row r="107" spans="2:41" ht="12.75">
      <c r="B107" s="2" t="s">
        <v>150</v>
      </c>
      <c r="C107" s="1" t="s">
        <v>74</v>
      </c>
      <c r="D107" s="3" t="s">
        <v>407</v>
      </c>
      <c r="F107" s="3" t="s">
        <v>163</v>
      </c>
      <c r="H107" s="1">
        <f t="shared" si="2"/>
        <v>105</v>
      </c>
      <c r="I107" s="3">
        <v>0</v>
      </c>
      <c r="J107" s="3">
        <v>10</v>
      </c>
      <c r="K107" s="1"/>
      <c r="L107" s="22"/>
      <c r="AO107" s="14"/>
    </row>
    <row r="108" spans="2:12" ht="12.75">
      <c r="B108" s="2" t="s">
        <v>151</v>
      </c>
      <c r="C108" s="1" t="s">
        <v>68</v>
      </c>
      <c r="D108" s="3" t="s">
        <v>408</v>
      </c>
      <c r="F108" s="3" t="s">
        <v>165</v>
      </c>
      <c r="H108" s="1">
        <f t="shared" si="2"/>
        <v>106</v>
      </c>
      <c r="I108" s="3">
        <v>2000</v>
      </c>
      <c r="J108" s="3">
        <v>600</v>
      </c>
      <c r="K108" s="1"/>
      <c r="L108" s="22"/>
    </row>
    <row r="109" spans="2:12" ht="12.75">
      <c r="B109" s="2" t="s">
        <v>152</v>
      </c>
      <c r="C109" s="1" t="s">
        <v>68</v>
      </c>
      <c r="D109" s="3" t="s">
        <v>408</v>
      </c>
      <c r="F109" s="3" t="s">
        <v>164</v>
      </c>
      <c r="H109" s="1">
        <f t="shared" si="2"/>
        <v>107</v>
      </c>
      <c r="I109" s="3">
        <v>500</v>
      </c>
      <c r="J109" s="3">
        <v>1500</v>
      </c>
      <c r="K109" s="1"/>
      <c r="L109" s="22"/>
    </row>
    <row r="110" spans="2:12" ht="12.75">
      <c r="B110" s="2" t="s">
        <v>153</v>
      </c>
      <c r="C110" s="1" t="s">
        <v>409</v>
      </c>
      <c r="D110" s="3" t="s">
        <v>407</v>
      </c>
      <c r="F110" s="3" t="s">
        <v>161</v>
      </c>
      <c r="H110" s="1">
        <f t="shared" si="2"/>
        <v>108</v>
      </c>
      <c r="I110" s="3">
        <v>0</v>
      </c>
      <c r="J110" s="3">
        <v>0</v>
      </c>
      <c r="K110" s="1"/>
      <c r="L110" s="22"/>
    </row>
    <row r="111" spans="2:12" ht="12.75">
      <c r="B111" s="2" t="s">
        <v>154</v>
      </c>
      <c r="C111" s="1" t="s">
        <v>409</v>
      </c>
      <c r="D111" s="3" t="s">
        <v>407</v>
      </c>
      <c r="F111" s="3" t="s">
        <v>166</v>
      </c>
      <c r="H111" s="1">
        <f t="shared" si="2"/>
        <v>109</v>
      </c>
      <c r="I111" s="3">
        <v>0</v>
      </c>
      <c r="J111" s="3">
        <v>0</v>
      </c>
      <c r="K111" s="1"/>
      <c r="L111" s="22"/>
    </row>
    <row r="112" spans="2:12" ht="12.75">
      <c r="B112" s="2" t="s">
        <v>155</v>
      </c>
      <c r="C112" s="1" t="s">
        <v>113</v>
      </c>
      <c r="F112" s="3" t="s">
        <v>167</v>
      </c>
      <c r="H112" s="1">
        <f t="shared" si="2"/>
        <v>110</v>
      </c>
      <c r="I112" s="3">
        <v>2</v>
      </c>
      <c r="J112" s="3">
        <v>20</v>
      </c>
      <c r="K112" s="1"/>
      <c r="L112" s="22"/>
    </row>
    <row r="113" spans="2:12" ht="12.75">
      <c r="B113" s="2" t="s">
        <v>157</v>
      </c>
      <c r="C113" s="1" t="s">
        <v>22</v>
      </c>
      <c r="F113" s="2" t="s">
        <v>168</v>
      </c>
      <c r="G113" s="2"/>
      <c r="H113" s="1">
        <f t="shared" si="2"/>
        <v>111</v>
      </c>
      <c r="I113" s="3">
        <v>0</v>
      </c>
      <c r="J113" s="3">
        <v>0.2</v>
      </c>
      <c r="K113" s="1"/>
      <c r="L113" s="22"/>
    </row>
    <row r="114" spans="2:12" ht="12.75">
      <c r="B114" s="2" t="s">
        <v>156</v>
      </c>
      <c r="C114" s="1" t="s">
        <v>22</v>
      </c>
      <c r="F114" s="3" t="s">
        <v>169</v>
      </c>
      <c r="H114" s="1">
        <f t="shared" si="2"/>
        <v>112</v>
      </c>
      <c r="I114" s="3">
        <v>0</v>
      </c>
      <c r="J114" s="3">
        <v>0.1</v>
      </c>
      <c r="K114" s="1"/>
      <c r="L114" s="22"/>
    </row>
    <row r="115" spans="1:12" ht="12.75">
      <c r="A115" s="53" t="s">
        <v>195</v>
      </c>
      <c r="B115" s="2" t="s">
        <v>226</v>
      </c>
      <c r="C115" s="1" t="s">
        <v>74</v>
      </c>
      <c r="F115" s="3" t="s">
        <v>227</v>
      </c>
      <c r="H115" s="1">
        <f t="shared" si="2"/>
        <v>113</v>
      </c>
      <c r="I115" s="3">
        <v>0</v>
      </c>
      <c r="J115" s="3">
        <v>10000</v>
      </c>
      <c r="K115" s="1"/>
      <c r="L115" s="22"/>
    </row>
    <row r="116" spans="2:12" ht="12.75">
      <c r="B116" s="46" t="s">
        <v>196</v>
      </c>
      <c r="C116" s="37" t="s">
        <v>24</v>
      </c>
      <c r="D116" s="38" t="s">
        <v>318</v>
      </c>
      <c r="E116" s="38"/>
      <c r="F116" s="38" t="s">
        <v>218</v>
      </c>
      <c r="G116" s="38"/>
      <c r="H116" s="37">
        <f aca="true" t="shared" si="3" ref="H116:H126">H115+7</f>
        <v>120</v>
      </c>
      <c r="I116" s="38">
        <v>0</v>
      </c>
      <c r="J116" s="38">
        <v>1</v>
      </c>
      <c r="K116" s="1"/>
      <c r="L116" s="22"/>
    </row>
    <row r="117" spans="2:12" ht="12.75">
      <c r="B117" s="46" t="s">
        <v>197</v>
      </c>
      <c r="C117" s="37" t="s">
        <v>24</v>
      </c>
      <c r="D117" s="38" t="s">
        <v>318</v>
      </c>
      <c r="E117" s="38"/>
      <c r="F117" s="38" t="s">
        <v>219</v>
      </c>
      <c r="G117" s="38"/>
      <c r="H117" s="37">
        <f t="shared" si="3"/>
        <v>127</v>
      </c>
      <c r="I117" s="38">
        <v>0</v>
      </c>
      <c r="J117" s="38">
        <v>1</v>
      </c>
      <c r="K117" s="1"/>
      <c r="L117" s="22"/>
    </row>
    <row r="118" spans="2:12" ht="12.75">
      <c r="B118" s="46" t="s">
        <v>198</v>
      </c>
      <c r="C118" s="37" t="s">
        <v>24</v>
      </c>
      <c r="D118" s="38" t="s">
        <v>318</v>
      </c>
      <c r="E118" s="38"/>
      <c r="F118" s="38" t="s">
        <v>219</v>
      </c>
      <c r="G118" s="38"/>
      <c r="H118" s="37">
        <f t="shared" si="3"/>
        <v>134</v>
      </c>
      <c r="I118" s="38">
        <v>0</v>
      </c>
      <c r="J118" s="38">
        <v>1</v>
      </c>
      <c r="K118" s="1"/>
      <c r="L118" s="22"/>
    </row>
    <row r="119" spans="2:12" ht="12.75">
      <c r="B119" s="46" t="s">
        <v>199</v>
      </c>
      <c r="C119" s="37" t="s">
        <v>24</v>
      </c>
      <c r="D119" s="38" t="s">
        <v>318</v>
      </c>
      <c r="E119" s="38"/>
      <c r="F119" s="38" t="s">
        <v>220</v>
      </c>
      <c r="G119" s="38"/>
      <c r="H119" s="37">
        <f t="shared" si="3"/>
        <v>141</v>
      </c>
      <c r="I119" s="38">
        <v>0</v>
      </c>
      <c r="J119" s="38">
        <v>1</v>
      </c>
      <c r="K119" s="1"/>
      <c r="L119" s="22">
        <v>1</v>
      </c>
    </row>
    <row r="120" spans="2:12" ht="12.75">
      <c r="B120" s="46" t="s">
        <v>200</v>
      </c>
      <c r="C120" s="37" t="s">
        <v>24</v>
      </c>
      <c r="D120" s="38" t="s">
        <v>318</v>
      </c>
      <c r="E120" s="38"/>
      <c r="F120" s="38" t="s">
        <v>221</v>
      </c>
      <c r="G120" s="38"/>
      <c r="H120" s="37">
        <f t="shared" si="3"/>
        <v>148</v>
      </c>
      <c r="I120" s="38">
        <v>0</v>
      </c>
      <c r="J120" s="38">
        <v>1</v>
      </c>
      <c r="K120" s="1"/>
      <c r="L120" s="22"/>
    </row>
    <row r="121" spans="2:12" ht="12.75">
      <c r="B121" s="46" t="s">
        <v>201</v>
      </c>
      <c r="C121" s="37" t="s">
        <v>24</v>
      </c>
      <c r="D121" s="38" t="s">
        <v>318</v>
      </c>
      <c r="E121" s="38"/>
      <c r="F121" s="38" t="s">
        <v>223</v>
      </c>
      <c r="G121" s="38"/>
      <c r="H121" s="37">
        <f t="shared" si="3"/>
        <v>155</v>
      </c>
      <c r="I121" s="38">
        <v>0</v>
      </c>
      <c r="J121" s="38">
        <v>1</v>
      </c>
      <c r="K121" s="1"/>
      <c r="L121" s="22"/>
    </row>
    <row r="122" spans="2:12" ht="12.75">
      <c r="B122" s="46" t="s">
        <v>202</v>
      </c>
      <c r="C122" s="37" t="s">
        <v>24</v>
      </c>
      <c r="D122" s="38" t="s">
        <v>318</v>
      </c>
      <c r="E122" s="38"/>
      <c r="F122" s="38" t="s">
        <v>224</v>
      </c>
      <c r="G122" s="38"/>
      <c r="H122" s="37">
        <f t="shared" si="3"/>
        <v>162</v>
      </c>
      <c r="I122" s="38">
        <v>0</v>
      </c>
      <c r="J122" s="38">
        <v>1</v>
      </c>
      <c r="K122" s="1"/>
      <c r="L122" s="22"/>
    </row>
    <row r="123" spans="2:12" ht="12.75">
      <c r="B123" s="46" t="s">
        <v>203</v>
      </c>
      <c r="C123" s="37" t="s">
        <v>24</v>
      </c>
      <c r="D123" s="38" t="s">
        <v>318</v>
      </c>
      <c r="E123" s="38"/>
      <c r="F123" s="38" t="s">
        <v>222</v>
      </c>
      <c r="G123" s="38"/>
      <c r="H123" s="37">
        <f t="shared" si="3"/>
        <v>169</v>
      </c>
      <c r="I123" s="38">
        <v>0</v>
      </c>
      <c r="J123" s="38">
        <v>1</v>
      </c>
      <c r="K123" s="1"/>
      <c r="L123" s="22"/>
    </row>
    <row r="124" spans="2:13" ht="12.75">
      <c r="B124" s="2" t="s">
        <v>51</v>
      </c>
      <c r="C124" s="1" t="s">
        <v>225</v>
      </c>
      <c r="F124" s="3" t="s">
        <v>189</v>
      </c>
      <c r="H124" s="1">
        <f t="shared" si="3"/>
        <v>176</v>
      </c>
      <c r="I124" s="3">
        <v>30</v>
      </c>
      <c r="J124" s="3">
        <v>70</v>
      </c>
      <c r="K124" s="1"/>
      <c r="L124" s="22"/>
      <c r="M124" s="1"/>
    </row>
    <row r="125" spans="2:13" ht="12.75">
      <c r="B125" s="2" t="s">
        <v>35</v>
      </c>
      <c r="C125" s="1" t="s">
        <v>24</v>
      </c>
      <c r="F125" s="3" t="s">
        <v>4</v>
      </c>
      <c r="H125" s="1">
        <f t="shared" si="3"/>
        <v>183</v>
      </c>
      <c r="I125" s="3">
        <v>0.3</v>
      </c>
      <c r="J125" s="3">
        <v>0.7</v>
      </c>
      <c r="K125" s="1"/>
      <c r="L125" s="22"/>
      <c r="M125" s="1"/>
    </row>
    <row r="126" spans="2:12" ht="12.75">
      <c r="B126" s="47" t="s">
        <v>381</v>
      </c>
      <c r="C126" s="1" t="s">
        <v>74</v>
      </c>
      <c r="E126" s="3" t="s">
        <v>384</v>
      </c>
      <c r="F126" s="3" t="s">
        <v>191</v>
      </c>
      <c r="H126" s="1">
        <f t="shared" si="3"/>
        <v>190</v>
      </c>
      <c r="I126" s="3">
        <v>1</v>
      </c>
      <c r="J126" s="36">
        <v>20000</v>
      </c>
      <c r="K126" s="1"/>
      <c r="L126" s="22"/>
    </row>
    <row r="127" spans="2:12" ht="12.75">
      <c r="B127" s="47"/>
      <c r="C127" s="33"/>
      <c r="D127" s="36"/>
      <c r="E127" s="36"/>
      <c r="F127" s="36"/>
      <c r="G127" s="36"/>
      <c r="H127" s="33"/>
      <c r="I127" s="36"/>
      <c r="J127" s="36"/>
      <c r="K127" s="1"/>
      <c r="L127" s="22"/>
    </row>
    <row r="128" spans="2:12" ht="12.75">
      <c r="B128" s="47"/>
      <c r="C128" s="33"/>
      <c r="D128" s="36"/>
      <c r="E128" s="36"/>
      <c r="F128" s="36"/>
      <c r="G128" s="36"/>
      <c r="H128" s="33"/>
      <c r="I128" s="36"/>
      <c r="J128" s="36"/>
      <c r="K128" s="1"/>
      <c r="L128" s="22"/>
    </row>
    <row r="129" spans="2:12" ht="12.75">
      <c r="B129" s="47"/>
      <c r="C129" s="33"/>
      <c r="D129" s="36"/>
      <c r="E129" s="36"/>
      <c r="F129" s="36"/>
      <c r="G129" s="36"/>
      <c r="H129" s="33"/>
      <c r="I129" s="36"/>
      <c r="J129" s="36"/>
      <c r="K129" s="1"/>
      <c r="L129" s="22"/>
    </row>
    <row r="130" spans="2:12" ht="12.75">
      <c r="B130" s="47"/>
      <c r="C130" s="33"/>
      <c r="D130" s="36"/>
      <c r="E130" s="36"/>
      <c r="F130" s="36"/>
      <c r="G130" s="36"/>
      <c r="H130" s="33"/>
      <c r="I130" s="36"/>
      <c r="J130" s="36"/>
      <c r="K130" s="1"/>
      <c r="L130" s="22"/>
    </row>
    <row r="131" spans="2:12" ht="12.75">
      <c r="B131" s="47"/>
      <c r="C131" s="33"/>
      <c r="D131" s="36"/>
      <c r="E131" s="36"/>
      <c r="F131" s="36"/>
      <c r="G131" s="36"/>
      <c r="H131" s="33"/>
      <c r="I131" s="36"/>
      <c r="J131" s="36"/>
      <c r="K131" s="1"/>
      <c r="L131" s="1"/>
    </row>
    <row r="132" spans="1:12" ht="12.75">
      <c r="A132" s="62"/>
      <c r="B132" s="47"/>
      <c r="C132" s="33"/>
      <c r="D132" s="36"/>
      <c r="E132" s="36"/>
      <c r="F132" s="36"/>
      <c r="G132" s="36"/>
      <c r="H132" s="33"/>
      <c r="I132" s="36"/>
      <c r="J132" s="36"/>
      <c r="K132" s="1"/>
      <c r="L132" s="1"/>
    </row>
    <row r="133" spans="1:12" ht="12.75">
      <c r="A133" s="62"/>
      <c r="B133" s="47"/>
      <c r="C133" s="33"/>
      <c r="D133" s="36"/>
      <c r="E133" s="36"/>
      <c r="F133" s="36"/>
      <c r="G133" s="36"/>
      <c r="H133" s="33"/>
      <c r="I133" s="36"/>
      <c r="J133" s="36"/>
      <c r="K133" s="1"/>
      <c r="L133" s="1"/>
    </row>
    <row r="134" spans="1:12" ht="12.75">
      <c r="A134" s="62"/>
      <c r="B134" s="47"/>
      <c r="C134" s="33"/>
      <c r="D134" s="36"/>
      <c r="E134" s="36"/>
      <c r="F134" s="36"/>
      <c r="G134" s="36"/>
      <c r="H134" s="33"/>
      <c r="I134" s="36"/>
      <c r="J134" s="36"/>
      <c r="K134" s="1"/>
      <c r="L134" s="1"/>
    </row>
    <row r="135" spans="1:12" ht="12.75">
      <c r="A135" s="62"/>
      <c r="L135" s="1"/>
    </row>
    <row r="136" spans="1:12" ht="12.75">
      <c r="A136" s="62"/>
      <c r="L136" s="1"/>
    </row>
    <row r="137" spans="1:12" ht="12.75">
      <c r="A137" s="62"/>
      <c r="L137" s="1"/>
    </row>
    <row r="138" spans="1:12" ht="12.75">
      <c r="A138" s="62"/>
      <c r="L138" s="1"/>
    </row>
    <row r="139" spans="1:12" ht="12.75">
      <c r="A139" s="62"/>
      <c r="L139" s="1"/>
    </row>
    <row r="140" spans="1:12" ht="12.75">
      <c r="A140" s="62"/>
      <c r="L140" s="1"/>
    </row>
    <row r="141" spans="1:12" ht="12.75">
      <c r="A141" s="62"/>
      <c r="L141" s="1"/>
    </row>
    <row r="142" spans="1:12" ht="12.75">
      <c r="A142" s="62"/>
      <c r="B142" s="48"/>
      <c r="C142" s="16"/>
      <c r="F142" s="15"/>
      <c r="G142" s="15"/>
      <c r="H142" s="16"/>
      <c r="I142" s="15"/>
      <c r="J142" s="15"/>
      <c r="K142" s="1"/>
      <c r="L142" s="1"/>
    </row>
    <row r="143" spans="1:12" ht="12.75">
      <c r="A143" s="62"/>
      <c r="J143" s="15"/>
      <c r="K143" s="1"/>
      <c r="L143" s="1"/>
    </row>
    <row r="144" spans="1:12" ht="12.75">
      <c r="A144" s="62"/>
      <c r="J144" s="3"/>
      <c r="K144" s="1"/>
      <c r="L144" s="1"/>
    </row>
    <row r="145" spans="1:12" ht="12.75">
      <c r="A145" s="62"/>
      <c r="J145" s="3"/>
      <c r="K145" s="1"/>
      <c r="L145" s="1"/>
    </row>
    <row r="146" spans="1:12" ht="12.75">
      <c r="A146" s="62"/>
      <c r="J146" s="3"/>
      <c r="K146" s="1"/>
      <c r="L146" s="1"/>
    </row>
    <row r="147" spans="1:12" ht="12.75">
      <c r="A147" s="62"/>
      <c r="J147" s="3"/>
      <c r="K147" s="37"/>
      <c r="L147" s="1"/>
    </row>
    <row r="148" spans="1:12" ht="12.75">
      <c r="A148" s="62"/>
      <c r="J148" s="3"/>
      <c r="K148" s="37"/>
      <c r="L148" s="1"/>
    </row>
    <row r="149" spans="1:12" ht="12.75">
      <c r="A149" s="62"/>
      <c r="B149" s="48"/>
      <c r="C149" s="17"/>
      <c r="F149" s="15"/>
      <c r="G149" s="15"/>
      <c r="I149" s="15"/>
      <c r="J149" s="15"/>
      <c r="K149" s="37"/>
      <c r="L149" s="1"/>
    </row>
    <row r="150" spans="1:12" ht="12.75">
      <c r="A150" s="62"/>
      <c r="J150" s="3"/>
      <c r="K150" s="37"/>
      <c r="L150" s="1"/>
    </row>
    <row r="151" spans="1:12" ht="12.75">
      <c r="A151" s="62"/>
      <c r="J151" s="3"/>
      <c r="K151" s="1"/>
      <c r="L151" s="1"/>
    </row>
    <row r="152" spans="1:12" ht="12.75">
      <c r="A152" s="62"/>
      <c r="J152" s="3"/>
      <c r="K152" s="1"/>
      <c r="L152" s="1"/>
    </row>
    <row r="153" spans="1:12" ht="12.75">
      <c r="A153" s="62"/>
      <c r="J153" s="3"/>
      <c r="K153" s="1"/>
      <c r="L153" s="1"/>
    </row>
    <row r="154" spans="1:12" ht="12.75">
      <c r="A154" s="2"/>
      <c r="J154" s="3"/>
      <c r="K154" s="1"/>
      <c r="L154" s="1"/>
    </row>
    <row r="155" spans="1:12" ht="12.75">
      <c r="A155" s="63"/>
      <c r="B155" s="48"/>
      <c r="C155" s="17"/>
      <c r="F155" s="15"/>
      <c r="G155" s="15"/>
      <c r="I155" s="15"/>
      <c r="J155" s="15"/>
      <c r="K155" s="1"/>
      <c r="L155" s="1"/>
    </row>
    <row r="156" spans="1:12" ht="12.75">
      <c r="A156" s="62"/>
      <c r="J156" s="3"/>
      <c r="K156" s="1"/>
      <c r="L156" s="1"/>
    </row>
    <row r="157" spans="1:12" ht="12.75">
      <c r="A157" s="62"/>
      <c r="F157" s="2"/>
      <c r="G157" s="2"/>
      <c r="J157" s="3"/>
      <c r="K157" s="1"/>
      <c r="L157" s="1"/>
    </row>
    <row r="158" spans="1:12" ht="12.75">
      <c r="A158" s="62"/>
      <c r="F158" s="2"/>
      <c r="G158" s="2"/>
      <c r="J158" s="3"/>
      <c r="K158" s="1"/>
      <c r="L158" s="1"/>
    </row>
    <row r="159" spans="1:12" ht="12.75">
      <c r="A159" s="62"/>
      <c r="J159" s="3"/>
      <c r="K159" s="1"/>
      <c r="L159" s="1"/>
    </row>
    <row r="160" spans="1:12" ht="12.75">
      <c r="A160" s="62"/>
      <c r="J160" s="3"/>
      <c r="K160" s="1"/>
      <c r="L160" s="1"/>
    </row>
    <row r="161" spans="1:12" ht="12.75">
      <c r="A161" s="62"/>
      <c r="J161" s="3"/>
      <c r="K161" s="1"/>
      <c r="L161" s="1"/>
    </row>
    <row r="162" spans="1:12" ht="12.75">
      <c r="A162" s="62"/>
      <c r="B162" s="13"/>
      <c r="C162" s="17"/>
      <c r="F162" s="18"/>
      <c r="G162" s="18"/>
      <c r="H162" s="17"/>
      <c r="I162" s="18"/>
      <c r="J162" s="3"/>
      <c r="K162" s="1"/>
      <c r="L162" s="1"/>
    </row>
    <row r="163" spans="1:12" ht="12.75">
      <c r="A163" s="62"/>
      <c r="J163" s="3"/>
      <c r="K163" s="1"/>
      <c r="L163" s="1"/>
    </row>
    <row r="164" spans="1:12" ht="12.75">
      <c r="A164" s="62"/>
      <c r="J164" s="3"/>
      <c r="K164" s="1"/>
      <c r="L164" s="1"/>
    </row>
    <row r="165" spans="1:12" ht="12.75">
      <c r="A165" s="62"/>
      <c r="J165" s="3"/>
      <c r="K165" s="1"/>
      <c r="L165" s="1"/>
    </row>
    <row r="166" spans="1:12" ht="12.75">
      <c r="A166" s="62"/>
      <c r="J166" s="3"/>
      <c r="K166" s="1"/>
      <c r="L166" s="1"/>
    </row>
    <row r="167" spans="1:12" ht="12.75">
      <c r="A167" s="62"/>
      <c r="J167" s="3"/>
      <c r="K167" s="1"/>
      <c r="L167" s="1"/>
    </row>
    <row r="168" spans="1:12" ht="12.75">
      <c r="A168" s="62"/>
      <c r="J168" s="3"/>
      <c r="K168" s="1"/>
      <c r="L168" s="1"/>
    </row>
    <row r="169" spans="1:12" ht="12.75">
      <c r="A169" s="62"/>
      <c r="J169" s="3"/>
      <c r="K169" s="1"/>
      <c r="L169" s="1"/>
    </row>
    <row r="170" spans="1:12" ht="12.75">
      <c r="A170" s="63"/>
      <c r="J170" s="3"/>
      <c r="K170" s="1"/>
      <c r="L170" s="1"/>
    </row>
    <row r="171" spans="1:12" ht="12.75">
      <c r="A171" s="62"/>
      <c r="J171" s="3"/>
      <c r="K171" s="1"/>
      <c r="L171" s="1"/>
    </row>
    <row r="172" spans="1:12" ht="12.75">
      <c r="A172" s="62"/>
      <c r="J172" s="3"/>
      <c r="K172" s="1"/>
      <c r="L172" s="1"/>
    </row>
    <row r="173" spans="1:14" ht="12.75">
      <c r="A173" s="62"/>
      <c r="J173" s="3"/>
      <c r="K173" s="1"/>
      <c r="L173" s="1"/>
      <c r="N173" s="4"/>
    </row>
    <row r="174" spans="1:14" ht="12.75">
      <c r="A174" s="62"/>
      <c r="J174" s="3"/>
      <c r="K174" s="1"/>
      <c r="L174" s="1"/>
      <c r="N174" s="4"/>
    </row>
    <row r="175" spans="1:14" ht="12.75">
      <c r="A175" s="62"/>
      <c r="J175" s="3"/>
      <c r="K175" s="1"/>
      <c r="L175" s="1"/>
      <c r="N175" s="4"/>
    </row>
    <row r="176" spans="1:14" ht="12.75">
      <c r="A176" s="62"/>
      <c r="J176" s="3"/>
      <c r="K176" s="1"/>
      <c r="L176" s="1"/>
      <c r="N176" s="4"/>
    </row>
    <row r="177" spans="1:12" ht="12.75">
      <c r="A177" s="62"/>
      <c r="J177" s="3"/>
      <c r="K177" s="1"/>
      <c r="L177" s="1"/>
    </row>
    <row r="178" spans="1:12" ht="12.75">
      <c r="A178" s="62"/>
      <c r="B178" s="49"/>
      <c r="C178" s="17"/>
      <c r="F178" s="13"/>
      <c r="G178" s="13"/>
      <c r="H178" s="17"/>
      <c r="I178" s="18"/>
      <c r="J178" s="3"/>
      <c r="K178" s="1"/>
      <c r="L178" s="1"/>
    </row>
    <row r="179" spans="1:12" ht="12.75">
      <c r="A179" s="62"/>
      <c r="J179" s="15"/>
      <c r="K179" s="1"/>
      <c r="L179" s="1"/>
    </row>
    <row r="180" spans="1:12" ht="12.75">
      <c r="A180" s="62"/>
      <c r="J180" s="3"/>
      <c r="K180" s="1"/>
      <c r="L180" s="1"/>
    </row>
    <row r="181" spans="1:12" ht="12.75">
      <c r="A181" s="62"/>
      <c r="J181" s="3"/>
      <c r="K181" s="1"/>
      <c r="L181" s="1"/>
    </row>
    <row r="182" spans="1:12" ht="12.75">
      <c r="A182" s="62"/>
      <c r="C182" s="17"/>
      <c r="F182" s="18"/>
      <c r="G182" s="18"/>
      <c r="H182" s="17"/>
      <c r="I182" s="18"/>
      <c r="J182" s="3"/>
      <c r="K182" s="1"/>
      <c r="L182" s="1"/>
    </row>
    <row r="183" spans="1:12" ht="12.75">
      <c r="A183" s="62"/>
      <c r="J183" s="18"/>
      <c r="K183" s="1"/>
      <c r="L183" s="1"/>
    </row>
    <row r="184" spans="1:12" ht="12.75">
      <c r="A184" s="62"/>
      <c r="J184" s="3"/>
      <c r="K184" s="1"/>
      <c r="L184" s="1"/>
    </row>
    <row r="185" spans="1:12" ht="12.75">
      <c r="A185" s="62"/>
      <c r="J185" s="3"/>
      <c r="K185" s="1"/>
      <c r="L185" s="1"/>
    </row>
    <row r="186" spans="1:12" ht="12.75">
      <c r="A186" s="62"/>
      <c r="B186" s="13"/>
      <c r="C186" s="17"/>
      <c r="F186" s="18"/>
      <c r="G186" s="18"/>
      <c r="H186" s="17"/>
      <c r="I186" s="18"/>
      <c r="J186" s="3"/>
      <c r="K186" s="1"/>
      <c r="L186" s="1"/>
    </row>
    <row r="187" spans="1:13" ht="12.75">
      <c r="A187" s="62"/>
      <c r="J187" s="3"/>
      <c r="K187" s="1"/>
      <c r="L187" s="1"/>
      <c r="M187" s="4"/>
    </row>
    <row r="188" spans="1:13" ht="12.75">
      <c r="A188" s="62"/>
      <c r="J188" s="18"/>
      <c r="K188" s="1"/>
      <c r="L188" s="1"/>
      <c r="M188" s="4"/>
    </row>
    <row r="189" spans="1:13" ht="12.75">
      <c r="A189" s="62"/>
      <c r="J189" s="3"/>
      <c r="K189" s="1"/>
      <c r="L189" s="1"/>
      <c r="M189" s="4"/>
    </row>
    <row r="190" spans="1:13" ht="12.75">
      <c r="A190" s="62"/>
      <c r="J190" s="3"/>
      <c r="K190" s="1"/>
      <c r="L190" s="1"/>
      <c r="M190" s="4"/>
    </row>
    <row r="191" spans="1:12" ht="12.75">
      <c r="A191" s="62"/>
      <c r="J191" s="3"/>
      <c r="K191" s="1"/>
      <c r="L191" s="1"/>
    </row>
    <row r="192" spans="1:12" ht="12.75">
      <c r="A192" s="62"/>
      <c r="J192" s="3"/>
      <c r="K192" s="1"/>
      <c r="L192" s="1"/>
    </row>
    <row r="193" spans="1:12" ht="12.75">
      <c r="A193" s="62"/>
      <c r="J193" s="3"/>
      <c r="K193" s="1"/>
      <c r="L193" s="1"/>
    </row>
    <row r="194" spans="1:12" ht="12.75">
      <c r="A194" s="62"/>
      <c r="J194" s="3"/>
      <c r="K194" s="1"/>
      <c r="L194" s="1"/>
    </row>
    <row r="195" spans="1:12" ht="12.75">
      <c r="A195" s="62"/>
      <c r="F195" s="19"/>
      <c r="G195" s="19"/>
      <c r="J195" s="3"/>
      <c r="K195" s="1"/>
      <c r="L195" s="1"/>
    </row>
    <row r="196" spans="1:12" ht="12.75">
      <c r="A196" s="62"/>
      <c r="F196" s="19"/>
      <c r="G196" s="19"/>
      <c r="J196" s="3"/>
      <c r="K196" s="1"/>
      <c r="L196" s="1"/>
    </row>
    <row r="197" spans="1:12" ht="12.75">
      <c r="A197" s="62"/>
      <c r="J197" s="3"/>
      <c r="K197" s="1"/>
      <c r="L197" s="1"/>
    </row>
    <row r="198" spans="1:12" ht="12.75">
      <c r="A198" s="62"/>
      <c r="J198" s="3"/>
      <c r="K198" s="1"/>
      <c r="L198" s="1"/>
    </row>
    <row r="199" spans="1:12" ht="12.75">
      <c r="A199" s="62"/>
      <c r="J199" s="3"/>
      <c r="K199" s="1"/>
      <c r="L199" s="1"/>
    </row>
    <row r="200" spans="1:12" ht="12.75">
      <c r="A200" s="62"/>
      <c r="J200" s="3"/>
      <c r="K200" s="1"/>
      <c r="L200" s="1"/>
    </row>
    <row r="201" spans="1:12" ht="12.75">
      <c r="A201" s="62"/>
      <c r="J201" s="3"/>
      <c r="K201" s="1"/>
      <c r="L201" s="1"/>
    </row>
    <row r="202" spans="1:12" ht="12.75">
      <c r="A202" s="62"/>
      <c r="B202" s="49"/>
      <c r="C202" s="17"/>
      <c r="F202" s="18"/>
      <c r="G202" s="18"/>
      <c r="H202" s="17"/>
      <c r="J202" s="3"/>
      <c r="K202" s="1"/>
      <c r="L202" s="1"/>
    </row>
    <row r="203" spans="1:12" ht="12.75">
      <c r="A203" s="62"/>
      <c r="J203" s="3"/>
      <c r="K203" s="1"/>
      <c r="L203" s="1"/>
    </row>
    <row r="204" spans="1:12" ht="12.75">
      <c r="A204" s="62"/>
      <c r="J204" s="36"/>
      <c r="K204" s="1"/>
      <c r="L204" s="1"/>
    </row>
    <row r="205" spans="1:12" ht="12.75">
      <c r="A205" s="62"/>
      <c r="J205" s="3"/>
      <c r="K205" s="1"/>
      <c r="L205" s="1"/>
    </row>
    <row r="206" spans="1:12" ht="12.75">
      <c r="A206" s="62"/>
      <c r="J206" s="3"/>
      <c r="K206" s="1"/>
      <c r="L206" s="1"/>
    </row>
    <row r="207" spans="1:12" ht="12.75">
      <c r="A207" s="62"/>
      <c r="J207" s="3"/>
      <c r="K207" s="1"/>
      <c r="L207" s="1"/>
    </row>
    <row r="208" spans="1:12" ht="12.75">
      <c r="A208" s="62"/>
      <c r="J208" s="3"/>
      <c r="K208" s="1"/>
      <c r="L208" s="1"/>
    </row>
    <row r="209" spans="1:12" ht="12.75">
      <c r="A209" s="62"/>
      <c r="J209" s="3"/>
      <c r="K209" s="1"/>
      <c r="L209" s="1"/>
    </row>
    <row r="210" spans="1:12" ht="12.75">
      <c r="A210" s="62"/>
      <c r="J210" s="3"/>
      <c r="K210" s="1"/>
      <c r="L210" s="1"/>
    </row>
    <row r="211" spans="1:12" ht="12.75">
      <c r="A211" s="62"/>
      <c r="J211" s="3"/>
      <c r="K211" s="1"/>
      <c r="L211" s="1"/>
    </row>
    <row r="212" spans="1:12" ht="12.75">
      <c r="A212" s="62"/>
      <c r="J212" s="3"/>
      <c r="K212" s="1"/>
      <c r="L212" s="1"/>
    </row>
    <row r="213" spans="1:12" ht="12.75">
      <c r="A213" s="62"/>
      <c r="J213" s="3"/>
      <c r="K213" s="1"/>
      <c r="L213" s="1"/>
    </row>
    <row r="214" spans="1:12" ht="12.75">
      <c r="A214" s="62"/>
      <c r="J214" s="3"/>
      <c r="K214" s="1"/>
      <c r="L214" s="1"/>
    </row>
    <row r="215" spans="1:12" ht="12.75">
      <c r="A215" s="62"/>
      <c r="J215" s="3"/>
      <c r="K215" s="1"/>
      <c r="L215" s="1"/>
    </row>
    <row r="216" spans="1:12" ht="12.75">
      <c r="A216" s="62"/>
      <c r="K216" s="1"/>
      <c r="L216" s="1"/>
    </row>
    <row r="217" spans="1:12" ht="12.75">
      <c r="A217" s="62"/>
      <c r="K217" s="1"/>
      <c r="L217" s="1"/>
    </row>
    <row r="218" spans="1:12" ht="12.75">
      <c r="A218" s="62"/>
      <c r="K218" s="1"/>
      <c r="L218" s="1"/>
    </row>
    <row r="219" spans="1:12" ht="12.75">
      <c r="A219" s="63"/>
      <c r="K219" s="1"/>
      <c r="L219" s="1"/>
    </row>
    <row r="220" spans="1:12" ht="12.75">
      <c r="A220" s="63"/>
      <c r="K220" s="1"/>
      <c r="L220" s="1"/>
    </row>
    <row r="221" spans="1:12" ht="12.75">
      <c r="A221" s="63"/>
      <c r="K221" s="1"/>
      <c r="L221" s="1"/>
    </row>
    <row r="222" spans="1:12" ht="12.75">
      <c r="A222" s="63"/>
      <c r="K222" s="1"/>
      <c r="L222" s="1"/>
    </row>
    <row r="223" spans="1:12" ht="12.75">
      <c r="A223" s="63"/>
      <c r="K223" s="1"/>
      <c r="L223" s="1"/>
    </row>
    <row r="224" spans="1:12" ht="12.75">
      <c r="A224" s="63"/>
      <c r="K224" s="1"/>
      <c r="L224" s="1"/>
    </row>
    <row r="225" spans="1:12" ht="12.75">
      <c r="A225" s="63"/>
      <c r="K225" s="1"/>
      <c r="L225" s="1"/>
    </row>
    <row r="226" spans="1:12" ht="12.75">
      <c r="A226" s="63"/>
      <c r="K226" s="1"/>
      <c r="L226" s="1"/>
    </row>
    <row r="227" spans="1:12" ht="12.75">
      <c r="A227" s="63"/>
      <c r="K227" s="1"/>
      <c r="L227" s="22"/>
    </row>
    <row r="228" spans="1:12" ht="12.75">
      <c r="A228" s="52"/>
      <c r="K228" s="1"/>
      <c r="L228" s="22"/>
    </row>
    <row r="229" spans="1:12" ht="12.75">
      <c r="A229" s="52"/>
      <c r="J229" s="3"/>
      <c r="K229" s="1"/>
      <c r="L229" s="22"/>
    </row>
    <row r="230" spans="1:12" ht="12.75">
      <c r="A230" s="52"/>
      <c r="J230" s="3"/>
      <c r="K230" s="1"/>
      <c r="L230" s="22"/>
    </row>
    <row r="231" spans="1:12" ht="12.75">
      <c r="A231" s="52"/>
      <c r="J231" s="3"/>
      <c r="K231" s="1"/>
      <c r="L231" s="22"/>
    </row>
    <row r="232" spans="1:12" ht="12.75">
      <c r="A232" s="52"/>
      <c r="J232" s="3"/>
      <c r="K232" s="1"/>
      <c r="L232" s="22"/>
    </row>
    <row r="233" spans="1:12" ht="13.5" thickBot="1">
      <c r="A233" s="54"/>
      <c r="J233" s="3"/>
      <c r="K233" s="1"/>
      <c r="L233" s="22"/>
    </row>
    <row r="234" spans="1:12" ht="13.5" thickTop="1">
      <c r="A234" s="55" t="s">
        <v>331</v>
      </c>
      <c r="J234" s="3"/>
      <c r="K234" s="1"/>
      <c r="L234" s="22"/>
    </row>
    <row r="235" spans="1:12" ht="12.75">
      <c r="A235" s="55" t="s">
        <v>332</v>
      </c>
      <c r="J235" s="3"/>
      <c r="K235" s="1"/>
      <c r="L235" s="22"/>
    </row>
    <row r="236" spans="1:12" ht="12.75">
      <c r="A236" s="55" t="s">
        <v>333</v>
      </c>
      <c r="J236" s="3"/>
      <c r="K236" s="1"/>
      <c r="L236" s="22"/>
    </row>
    <row r="237" spans="1:12" ht="12.75">
      <c r="A237" s="55" t="s">
        <v>334</v>
      </c>
      <c r="J237" s="3"/>
      <c r="K237" s="1"/>
      <c r="L237" s="22"/>
    </row>
    <row r="238" spans="10:12" ht="12.75">
      <c r="J238" s="3"/>
      <c r="K238" s="1"/>
      <c r="L238" s="22"/>
    </row>
    <row r="239" spans="11:12" ht="12.75">
      <c r="K239" s="1"/>
      <c r="L239" s="22"/>
    </row>
    <row r="240" spans="11:12" ht="12.75">
      <c r="K240" s="1"/>
      <c r="L240" s="22"/>
    </row>
    <row r="241" spans="11:12" ht="12.75">
      <c r="K241" s="1"/>
      <c r="L241" s="22"/>
    </row>
    <row r="242" spans="1:12" ht="13.5" thickBot="1">
      <c r="A242" s="56"/>
      <c r="K242" s="1"/>
      <c r="L242" s="22"/>
    </row>
    <row r="243" spans="11:12" ht="12.75">
      <c r="K243" s="1"/>
      <c r="L243" s="22"/>
    </row>
    <row r="244" spans="11:12" ht="12.75">
      <c r="K244" s="1"/>
      <c r="L244" s="22"/>
    </row>
    <row r="245" spans="11:12" ht="12.75">
      <c r="K245" s="1"/>
      <c r="L245" s="22"/>
    </row>
    <row r="246" spans="11:12" ht="12.75">
      <c r="K246" s="1"/>
      <c r="L246" s="22"/>
    </row>
    <row r="247" spans="11:12" ht="12.75">
      <c r="K247" s="1"/>
      <c r="L247" s="22"/>
    </row>
    <row r="248" spans="11:12" ht="12.75">
      <c r="K248" s="1"/>
      <c r="L248" s="22"/>
    </row>
    <row r="249" spans="11:12" ht="12.75">
      <c r="K249" s="1"/>
      <c r="L249" s="22"/>
    </row>
    <row r="250" spans="11:12" ht="12.75">
      <c r="K250" s="1"/>
      <c r="L250" s="22"/>
    </row>
    <row r="251" spans="11:12" ht="12.75">
      <c r="K251" s="1"/>
      <c r="L251" s="22"/>
    </row>
    <row r="252" spans="11:12" ht="12.75">
      <c r="K252" s="1"/>
      <c r="L252" s="22"/>
    </row>
    <row r="253" spans="11:12" ht="12.75">
      <c r="K253" s="1"/>
      <c r="L253" s="22"/>
    </row>
    <row r="254" spans="11:12" ht="12.75">
      <c r="K254" s="1"/>
      <c r="L254" s="22"/>
    </row>
    <row r="255" spans="11:12" ht="12.75">
      <c r="K255" s="1"/>
      <c r="L255" s="22"/>
    </row>
    <row r="256" spans="11:12" ht="12.75">
      <c r="K256" s="1"/>
      <c r="L256" s="22"/>
    </row>
    <row r="257" spans="11:12" ht="12.75">
      <c r="K257" s="1"/>
      <c r="L257" s="22"/>
    </row>
    <row r="258" spans="11:12" ht="12.75">
      <c r="K258" s="1"/>
      <c r="L258" s="22"/>
    </row>
    <row r="259" spans="2:12" ht="12.75">
      <c r="B259" s="20"/>
      <c r="K259" s="1"/>
      <c r="L259" s="22"/>
    </row>
    <row r="260" spans="2:12" ht="12.75">
      <c r="B260" s="20"/>
      <c r="K260" s="1"/>
      <c r="L260" s="22"/>
    </row>
    <row r="261" spans="2:12" ht="12.75">
      <c r="B261" s="20"/>
      <c r="K261" s="1"/>
      <c r="L261" s="22"/>
    </row>
    <row r="262" spans="2:12" ht="12.75">
      <c r="B262" s="20"/>
      <c r="K262" s="1"/>
      <c r="L262" s="22"/>
    </row>
    <row r="263" spans="2:12" ht="12.75">
      <c r="B263" s="20"/>
      <c r="K263" s="1"/>
      <c r="L263" s="22"/>
    </row>
    <row r="264" spans="2:12" ht="12.75">
      <c r="B264" s="20"/>
      <c r="K264" s="1"/>
      <c r="L264" s="22"/>
    </row>
    <row r="265" spans="2:12" ht="12.75">
      <c r="B265" s="3"/>
      <c r="K265" s="1"/>
      <c r="L265" s="22"/>
    </row>
    <row r="266" spans="11:12" ht="12.75">
      <c r="K266" s="1"/>
      <c r="L266" s="22"/>
    </row>
    <row r="267" spans="2:12" ht="12.75">
      <c r="B267" s="3"/>
      <c r="K267" s="1"/>
      <c r="L267" s="22"/>
    </row>
    <row r="268" spans="11:12" ht="12.75">
      <c r="K268" s="1"/>
      <c r="L268" s="22"/>
    </row>
    <row r="269" spans="2:12" ht="12.75">
      <c r="B269" s="3"/>
      <c r="K269" s="1"/>
      <c r="L269" s="22"/>
    </row>
    <row r="270" spans="11:12" ht="12.75">
      <c r="K270" s="1"/>
      <c r="L270" s="22"/>
    </row>
    <row r="271" spans="2:12" ht="15.75">
      <c r="B271" s="21"/>
      <c r="K271" s="1"/>
      <c r="L271" s="22"/>
    </row>
    <row r="272" spans="11:12" ht="12.75">
      <c r="K272" s="1"/>
      <c r="L272" s="22"/>
    </row>
    <row r="273" spans="11:12" ht="12.75">
      <c r="K273" s="1"/>
      <c r="L273" s="22"/>
    </row>
    <row r="274" spans="11:12" ht="12.75">
      <c r="K274" s="1"/>
      <c r="L274" s="22"/>
    </row>
    <row r="275" spans="11:12" ht="12.75">
      <c r="K275" s="1"/>
      <c r="L275" s="22"/>
    </row>
    <row r="276" spans="2:12" ht="12.75">
      <c r="B276" s="3"/>
      <c r="K276" s="1"/>
      <c r="L276" s="22"/>
    </row>
    <row r="277" spans="2:12" ht="12.75">
      <c r="B277" s="3"/>
      <c r="K277" s="1"/>
      <c r="L277" s="22"/>
    </row>
    <row r="278" spans="2:12" ht="12.75">
      <c r="B278" s="3"/>
      <c r="K278" s="1"/>
      <c r="L278" s="22"/>
    </row>
    <row r="279" spans="11:12" ht="12.75">
      <c r="K279" s="1"/>
      <c r="L279" s="22"/>
    </row>
    <row r="280" spans="11:12" ht="12.75">
      <c r="K280" s="1"/>
      <c r="L280" s="22"/>
    </row>
    <row r="281" spans="11:12" ht="12.75">
      <c r="K281" s="1"/>
      <c r="L281" s="22"/>
    </row>
    <row r="282" spans="11:12" ht="12.75">
      <c r="K282" s="1"/>
      <c r="L282" s="22"/>
    </row>
    <row r="283" spans="11:12" ht="12.75">
      <c r="K283" s="1"/>
      <c r="L283" s="22"/>
    </row>
    <row r="284" spans="11:12" ht="12.75">
      <c r="K284" s="1"/>
      <c r="L284" s="22"/>
    </row>
    <row r="285" spans="11:12" ht="12.75">
      <c r="K285" s="1"/>
      <c r="L285" s="22"/>
    </row>
    <row r="286" spans="11:12" ht="12.75">
      <c r="K286" s="1"/>
      <c r="L286" s="22"/>
    </row>
    <row r="287" spans="11:12" ht="12.75">
      <c r="K287" s="1"/>
      <c r="L287" s="22"/>
    </row>
    <row r="288" spans="11:12" ht="12.75">
      <c r="K288" s="1"/>
      <c r="L288" s="22"/>
    </row>
    <row r="289" spans="11:12" ht="12.75">
      <c r="K289" s="1"/>
      <c r="L289" s="22"/>
    </row>
    <row r="290" spans="11:12" ht="12.75">
      <c r="K290" s="1"/>
      <c r="L290" s="22"/>
    </row>
    <row r="291" spans="11:12" ht="12.75">
      <c r="K291" s="1"/>
      <c r="L291" s="22"/>
    </row>
    <row r="292" spans="11:12" ht="12.75">
      <c r="K292" s="1"/>
      <c r="L292" s="22"/>
    </row>
    <row r="293" spans="11:12" ht="12.75">
      <c r="K293" s="1"/>
      <c r="L293" s="22"/>
    </row>
    <row r="294" spans="11:12" ht="12.75">
      <c r="K294" s="1"/>
      <c r="L294" s="22"/>
    </row>
    <row r="295" spans="11:12" ht="12.75">
      <c r="K295" s="1"/>
      <c r="L295" s="22"/>
    </row>
    <row r="296" spans="11:12" ht="12.75">
      <c r="K296" s="1"/>
      <c r="L296" s="22"/>
    </row>
    <row r="297" spans="11:12" ht="12.75">
      <c r="K297" s="1"/>
      <c r="L297" s="22"/>
    </row>
    <row r="298" spans="11:12" ht="12.75">
      <c r="K298" s="1"/>
      <c r="L298" s="22"/>
    </row>
    <row r="299" spans="11:12" ht="12.75">
      <c r="K299" s="1"/>
      <c r="L299" s="22"/>
    </row>
    <row r="300" spans="11:12" ht="12.75">
      <c r="K300" s="1"/>
      <c r="L300" s="22"/>
    </row>
    <row r="301" spans="11:12" ht="12.75">
      <c r="K301" s="1"/>
      <c r="L301" s="22"/>
    </row>
    <row r="317" spans="11:13" ht="12.75">
      <c r="K317" s="1"/>
      <c r="L317" s="22"/>
      <c r="M317" s="4"/>
    </row>
    <row r="318" spans="11:13" ht="12.75">
      <c r="K318" s="1"/>
      <c r="L318" s="22"/>
      <c r="M318" s="4"/>
    </row>
    <row r="319" spans="11:13" ht="12.75">
      <c r="K319" s="1"/>
      <c r="L319" s="22"/>
      <c r="M319" s="4"/>
    </row>
    <row r="320" spans="11:13" ht="12.75">
      <c r="K320" s="1"/>
      <c r="L320" s="22"/>
      <c r="M320" s="4"/>
    </row>
    <row r="321" spans="11:13" ht="12.75">
      <c r="K321" s="1"/>
      <c r="L321" s="22"/>
      <c r="M321" s="4"/>
    </row>
    <row r="322" spans="11:13" ht="12.75">
      <c r="K322" s="1"/>
      <c r="L322" s="22"/>
      <c r="M322" s="4"/>
    </row>
    <row r="323" spans="11:13" ht="12.75">
      <c r="K323" s="1"/>
      <c r="L323" s="22"/>
      <c r="M323" s="4"/>
    </row>
    <row r="324" spans="11:13" ht="12.75">
      <c r="K324" s="1"/>
      <c r="L324" s="22"/>
      <c r="M324" s="4"/>
    </row>
    <row r="325" spans="11:13" ht="12.75">
      <c r="K325" s="1"/>
      <c r="L325" s="22"/>
      <c r="M325" s="4"/>
    </row>
    <row r="326" spans="11:13" ht="12.75">
      <c r="K326" s="1"/>
      <c r="L326" s="22"/>
      <c r="M326" s="4"/>
    </row>
    <row r="327" spans="11:13" ht="12.75">
      <c r="K327" s="1"/>
      <c r="L327" s="22"/>
      <c r="M327" s="4"/>
    </row>
    <row r="328" spans="11:13" ht="12.75">
      <c r="K328" s="1"/>
      <c r="L328" s="22"/>
      <c r="M328" s="4"/>
    </row>
    <row r="329" spans="11:13" ht="12.75">
      <c r="K329" s="1"/>
      <c r="L329" s="22"/>
      <c r="M329" s="4"/>
    </row>
    <row r="330" spans="11:13" ht="12.75">
      <c r="K330" s="1"/>
      <c r="L330" s="22"/>
      <c r="M330" s="4"/>
    </row>
    <row r="331" spans="11:13" ht="12.75">
      <c r="K331" s="1"/>
      <c r="L331" s="22"/>
      <c r="M331" s="4"/>
    </row>
    <row r="332" spans="11:13" ht="12.75">
      <c r="K332" s="1"/>
      <c r="L332" s="22"/>
      <c r="M332" s="4"/>
    </row>
    <row r="333" spans="11:13" ht="12.75">
      <c r="K333" s="1"/>
      <c r="L333" s="22"/>
      <c r="M333" s="4"/>
    </row>
    <row r="334" spans="11:13" ht="12.75">
      <c r="K334" s="1"/>
      <c r="L334" s="22"/>
      <c r="M334" s="4"/>
    </row>
    <row r="335" spans="11:13" ht="12.75">
      <c r="K335" s="1"/>
      <c r="L335" s="22"/>
      <c r="M335" s="4"/>
    </row>
    <row r="336" spans="11:13" ht="12.75">
      <c r="K336" s="1"/>
      <c r="L336" s="22"/>
      <c r="M336" s="4"/>
    </row>
    <row r="337" spans="11:13" ht="12.75">
      <c r="K337" s="1"/>
      <c r="L337" s="22"/>
      <c r="M337" s="4"/>
    </row>
    <row r="338" spans="11:13" ht="12.75">
      <c r="K338" s="1"/>
      <c r="L338" s="22"/>
      <c r="M338" s="4"/>
    </row>
    <row r="339" spans="11:13" ht="12.75">
      <c r="K339" s="1"/>
      <c r="L339" s="22"/>
      <c r="M339" s="4"/>
    </row>
    <row r="340" spans="11:13" ht="12.75">
      <c r="K340" s="1"/>
      <c r="L340" s="22"/>
      <c r="M340" s="4"/>
    </row>
    <row r="341" spans="11:13" ht="12.75">
      <c r="K341" s="1"/>
      <c r="L341" s="22"/>
      <c r="M341" s="4"/>
    </row>
    <row r="342" spans="11:13" ht="12.75">
      <c r="K342" s="1"/>
      <c r="L342" s="22"/>
      <c r="M342" s="4"/>
    </row>
    <row r="343" spans="11:13" ht="12.75">
      <c r="K343" s="1"/>
      <c r="L343" s="22"/>
      <c r="M343" s="4"/>
    </row>
    <row r="344" spans="11:13" ht="12.75">
      <c r="K344" s="1"/>
      <c r="L344" s="22"/>
      <c r="M344" s="4"/>
    </row>
    <row r="345" spans="11:13" ht="12.75">
      <c r="K345" s="1"/>
      <c r="L345" s="22"/>
      <c r="M345" s="4"/>
    </row>
    <row r="346" spans="11:13" ht="12.75">
      <c r="K346" s="1"/>
      <c r="L346" s="22"/>
      <c r="M346" s="4"/>
    </row>
    <row r="347" spans="11:13" ht="12.75">
      <c r="K347" s="1"/>
      <c r="L347" s="22"/>
      <c r="M347" s="4"/>
    </row>
    <row r="348" spans="11:13" ht="12.75">
      <c r="K348" s="1"/>
      <c r="L348" s="22"/>
      <c r="M348" s="4"/>
    </row>
    <row r="349" spans="11:13" ht="12.75">
      <c r="K349" s="1"/>
      <c r="L349" s="22"/>
      <c r="M349" s="4"/>
    </row>
    <row r="350" spans="11:13" ht="12.75">
      <c r="K350" s="1"/>
      <c r="L350" s="22"/>
      <c r="M350" s="4"/>
    </row>
    <row r="351" spans="11:13" ht="12.75">
      <c r="K351" s="1"/>
      <c r="L351" s="22"/>
      <c r="M351" s="4"/>
    </row>
    <row r="352" spans="11:13" ht="12.75">
      <c r="K352" s="1"/>
      <c r="L352" s="22"/>
      <c r="M352" s="4"/>
    </row>
    <row r="353" spans="11:13" ht="12.75">
      <c r="K353" s="1"/>
      <c r="L353" s="22"/>
      <c r="M353" s="4"/>
    </row>
    <row r="354" spans="11:13" ht="12.75">
      <c r="K354" s="1"/>
      <c r="L354" s="22"/>
      <c r="M354" s="4"/>
    </row>
    <row r="355" spans="11:13" ht="12.75">
      <c r="K355" s="1"/>
      <c r="L355" s="22"/>
      <c r="M355" s="4"/>
    </row>
    <row r="356" spans="11:13" ht="12.75">
      <c r="K356" s="1"/>
      <c r="L356" s="22"/>
      <c r="M356" s="4"/>
    </row>
    <row r="357" spans="11:13" ht="12.75">
      <c r="K357" s="1"/>
      <c r="L357" s="22"/>
      <c r="M357" s="4"/>
    </row>
    <row r="358" spans="11:13" ht="12.75">
      <c r="K358" s="1"/>
      <c r="L358" s="22"/>
      <c r="M358" s="4"/>
    </row>
    <row r="359" spans="11:13" ht="12.75">
      <c r="K359" s="1"/>
      <c r="L359" s="22"/>
      <c r="M359" s="4"/>
    </row>
    <row r="360" spans="11:13" ht="12.75">
      <c r="K360" s="1"/>
      <c r="L360" s="22"/>
      <c r="M360" s="4"/>
    </row>
    <row r="361" spans="11:13" ht="12.75">
      <c r="K361" s="1"/>
      <c r="L361" s="22"/>
      <c r="M361" s="4"/>
    </row>
    <row r="362" spans="11:13" ht="12.75">
      <c r="K362" s="1"/>
      <c r="L362" s="22"/>
      <c r="M362" s="4"/>
    </row>
    <row r="363" spans="11:13" ht="12.75">
      <c r="K363" s="1"/>
      <c r="L363" s="22"/>
      <c r="M363" s="4"/>
    </row>
    <row r="364" spans="11:13" ht="12.75">
      <c r="K364" s="1"/>
      <c r="L364" s="22"/>
      <c r="M364" s="4"/>
    </row>
    <row r="365" spans="11:13" ht="12.75">
      <c r="K365" s="1"/>
      <c r="L365" s="22"/>
      <c r="M365" s="4"/>
    </row>
    <row r="366" spans="11:13" ht="12.75">
      <c r="K366" s="1"/>
      <c r="L366" s="22"/>
      <c r="M366" s="4"/>
    </row>
    <row r="367" spans="11:13" ht="12.75">
      <c r="K367" s="1"/>
      <c r="L367" s="22"/>
      <c r="M367" s="4"/>
    </row>
    <row r="368" spans="11:13" ht="12.75">
      <c r="K368" s="1"/>
      <c r="L368" s="22"/>
      <c r="M368" s="4"/>
    </row>
    <row r="369" spans="11:13" ht="12.75">
      <c r="K369" s="1"/>
      <c r="L369" s="22"/>
      <c r="M369" s="4"/>
    </row>
    <row r="370" spans="11:13" ht="12.75">
      <c r="K370" s="1"/>
      <c r="L370" s="22"/>
      <c r="M370" s="4"/>
    </row>
    <row r="371" spans="11:13" ht="12.75">
      <c r="K371" s="1"/>
      <c r="L371" s="22"/>
      <c r="M371" s="4"/>
    </row>
    <row r="372" spans="11:13" ht="12.75">
      <c r="K372" s="1"/>
      <c r="L372" s="22"/>
      <c r="M372" s="4"/>
    </row>
    <row r="373" spans="11:13" ht="12.75">
      <c r="K373" s="1"/>
      <c r="L373" s="22"/>
      <c r="M373" s="4"/>
    </row>
    <row r="374" spans="11:13" ht="12.75">
      <c r="K374" s="1"/>
      <c r="L374" s="22"/>
      <c r="M374" s="4"/>
    </row>
    <row r="375" spans="11:13" ht="12.75">
      <c r="K375" s="1"/>
      <c r="L375" s="22"/>
      <c r="M375" s="4"/>
    </row>
    <row r="376" spans="11:13" ht="12.75">
      <c r="K376" s="1"/>
      <c r="L376" s="22"/>
      <c r="M376" s="4"/>
    </row>
    <row r="377" spans="11:13" ht="12.75">
      <c r="K377" s="1"/>
      <c r="L377" s="22"/>
      <c r="M377" s="4"/>
    </row>
    <row r="378" spans="11:13" ht="12.75">
      <c r="K378" s="1"/>
      <c r="L378" s="22"/>
      <c r="M378" s="4"/>
    </row>
    <row r="379" spans="11:13" ht="12.75">
      <c r="K379" s="1"/>
      <c r="L379" s="22"/>
      <c r="M379" s="4"/>
    </row>
    <row r="380" spans="11:13" ht="12.75">
      <c r="K380" s="1"/>
      <c r="L380" s="22"/>
      <c r="M380" s="4"/>
    </row>
    <row r="381" spans="11:13" ht="12.75">
      <c r="K381" s="1"/>
      <c r="L381" s="22"/>
      <c r="M381" s="4"/>
    </row>
    <row r="382" spans="11:13" ht="12.75">
      <c r="K382" s="1"/>
      <c r="L382" s="22"/>
      <c r="M382" s="4"/>
    </row>
    <row r="383" spans="11:13" ht="12.75">
      <c r="K383" s="1"/>
      <c r="L383" s="22"/>
      <c r="M383" s="4"/>
    </row>
    <row r="384" spans="11:13" ht="12.75">
      <c r="K384" s="1"/>
      <c r="L384" s="22"/>
      <c r="M384" s="4"/>
    </row>
    <row r="385" spans="11:13" ht="12.75">
      <c r="K385" s="1"/>
      <c r="L385" s="22"/>
      <c r="M385" s="4"/>
    </row>
    <row r="386" spans="11:13" ht="12.75">
      <c r="K386" s="1"/>
      <c r="L386" s="22"/>
      <c r="M386" s="4"/>
    </row>
    <row r="387" spans="11:13" ht="12.75">
      <c r="K387" s="1"/>
      <c r="L387" s="22"/>
      <c r="M387" s="4"/>
    </row>
    <row r="388" spans="11:13" ht="12.75">
      <c r="K388" s="1"/>
      <c r="L388" s="22"/>
      <c r="M388" s="4"/>
    </row>
    <row r="389" spans="11:13" ht="12.75">
      <c r="K389" s="1"/>
      <c r="L389" s="22"/>
      <c r="M389" s="4"/>
    </row>
    <row r="390" spans="11:13" ht="12.75">
      <c r="K390" s="1"/>
      <c r="L390" s="22"/>
      <c r="M390" s="4"/>
    </row>
    <row r="391" spans="11:13" ht="12.75">
      <c r="K391" s="1"/>
      <c r="L391" s="22"/>
      <c r="M391" s="4"/>
    </row>
    <row r="392" spans="11:13" ht="12.75">
      <c r="K392" s="1"/>
      <c r="L392" s="22"/>
      <c r="M392" s="4"/>
    </row>
    <row r="393" spans="11:13" ht="12.75">
      <c r="K393" s="1"/>
      <c r="L393" s="22"/>
      <c r="M393" s="4"/>
    </row>
    <row r="394" spans="11:13" ht="12.75">
      <c r="K394" s="1"/>
      <c r="L394" s="22"/>
      <c r="M394" s="4"/>
    </row>
    <row r="395" spans="11:13" ht="12.75">
      <c r="K395" s="1"/>
      <c r="L395" s="22"/>
      <c r="M395" s="4"/>
    </row>
    <row r="396" spans="11:13" ht="12.75">
      <c r="K396" s="1"/>
      <c r="L396" s="22"/>
      <c r="M396" s="4"/>
    </row>
    <row r="397" spans="11:13" ht="12.75">
      <c r="K397" s="1"/>
      <c r="L397" s="22"/>
      <c r="M397" s="4"/>
    </row>
    <row r="398" spans="11:13" ht="12.75">
      <c r="K398" s="1"/>
      <c r="L398" s="22"/>
      <c r="M398" s="4"/>
    </row>
    <row r="399" spans="11:13" ht="12.75">
      <c r="K399" s="1"/>
      <c r="L399" s="22"/>
      <c r="M399" s="4"/>
    </row>
    <row r="400" spans="11:13" ht="12.75">
      <c r="K400" s="1"/>
      <c r="L400" s="22"/>
      <c r="M400" s="4"/>
    </row>
    <row r="401" spans="11:13" ht="12.75">
      <c r="K401" s="1"/>
      <c r="L401" s="22"/>
      <c r="M401" s="4"/>
    </row>
    <row r="402" spans="11:13" ht="12.75">
      <c r="K402" s="1"/>
      <c r="L402" s="22"/>
      <c r="M402" s="4"/>
    </row>
    <row r="403" spans="11:13" ht="12.75">
      <c r="K403" s="1"/>
      <c r="L403" s="22"/>
      <c r="M403" s="4"/>
    </row>
    <row r="404" spans="11:13" ht="12.75">
      <c r="K404" s="1"/>
      <c r="L404" s="22"/>
      <c r="M404" s="4"/>
    </row>
    <row r="405" spans="11:13" ht="12.75">
      <c r="K405" s="1"/>
      <c r="L405" s="22"/>
      <c r="M405" s="4"/>
    </row>
    <row r="406" spans="11:13" ht="12.75">
      <c r="K406" s="1"/>
      <c r="L406" s="22"/>
      <c r="M406" s="4"/>
    </row>
    <row r="407" spans="11:13" ht="12.75">
      <c r="K407" s="1"/>
      <c r="L407" s="22"/>
      <c r="M407" s="4"/>
    </row>
    <row r="408" spans="11:13" ht="12.75">
      <c r="K408" s="1"/>
      <c r="L408" s="22"/>
      <c r="M408" s="4"/>
    </row>
    <row r="409" spans="11:13" ht="12.75">
      <c r="K409" s="1"/>
      <c r="L409" s="22"/>
      <c r="M409" s="4"/>
    </row>
    <row r="410" spans="11:13" ht="12.75">
      <c r="K410" s="1"/>
      <c r="L410" s="22"/>
      <c r="M410" s="4"/>
    </row>
    <row r="411" spans="11:13" ht="12.75">
      <c r="K411" s="1"/>
      <c r="L411" s="22"/>
      <c r="M411" s="4"/>
    </row>
    <row r="412" spans="11:13" ht="12.75">
      <c r="K412" s="1"/>
      <c r="L412" s="22"/>
      <c r="M412" s="4"/>
    </row>
    <row r="413" spans="11:13" ht="12.75">
      <c r="K413" s="1"/>
      <c r="L413" s="22"/>
      <c r="M413" s="4"/>
    </row>
    <row r="414" spans="11:13" ht="12.75">
      <c r="K414" s="1"/>
      <c r="L414" s="22"/>
      <c r="M414" s="4"/>
    </row>
    <row r="415" spans="11:13" ht="12.75">
      <c r="K415" s="1"/>
      <c r="L415" s="22"/>
      <c r="M415" s="4"/>
    </row>
    <row r="416" spans="11:13" ht="12.75">
      <c r="K416" s="1"/>
      <c r="L416" s="22"/>
      <c r="M416" s="4"/>
    </row>
    <row r="417" spans="11:13" ht="12.75">
      <c r="K417" s="1"/>
      <c r="L417" s="22"/>
      <c r="M417" s="4"/>
    </row>
    <row r="418" spans="11:13" ht="12.75">
      <c r="K418" s="1"/>
      <c r="L418" s="22"/>
      <c r="M418" s="4"/>
    </row>
    <row r="419" spans="11:13" ht="12.75">
      <c r="K419" s="1"/>
      <c r="L419" s="22"/>
      <c r="M419" s="4"/>
    </row>
    <row r="420" spans="11:13" ht="12.75">
      <c r="K420" s="1"/>
      <c r="L420" s="22"/>
      <c r="M420" s="4"/>
    </row>
    <row r="421" spans="11:13" ht="12.75">
      <c r="K421" s="1"/>
      <c r="L421" s="22"/>
      <c r="M421" s="4"/>
    </row>
    <row r="422" spans="11:13" ht="12.75">
      <c r="K422" s="1"/>
      <c r="L422" s="22"/>
      <c r="M422" s="4"/>
    </row>
    <row r="423" spans="11:13" ht="12.75">
      <c r="K423" s="1"/>
      <c r="L423" s="22"/>
      <c r="M423" s="4"/>
    </row>
    <row r="424" spans="11:13" ht="12.75">
      <c r="K424" s="1"/>
      <c r="L424" s="22"/>
      <c r="M424" s="4"/>
    </row>
    <row r="425" spans="11:13" ht="12.75">
      <c r="K425" s="1"/>
      <c r="L425" s="22"/>
      <c r="M425" s="4"/>
    </row>
    <row r="426" spans="11:13" ht="12.75">
      <c r="K426" s="1"/>
      <c r="L426" s="22"/>
      <c r="M426" s="4"/>
    </row>
    <row r="427" spans="11:13" ht="12.75">
      <c r="K427" s="1"/>
      <c r="L427" s="22"/>
      <c r="M427" s="4"/>
    </row>
    <row r="428" spans="11:13" ht="12.75">
      <c r="K428" s="1"/>
      <c r="L428" s="22"/>
      <c r="M428" s="4"/>
    </row>
    <row r="429" spans="11:13" ht="12.75">
      <c r="K429" s="1"/>
      <c r="L429" s="22"/>
      <c r="M429" s="4"/>
    </row>
    <row r="430" spans="11:13" ht="12.75">
      <c r="K430" s="1"/>
      <c r="L430" s="22"/>
      <c r="M430" s="4"/>
    </row>
    <row r="431" spans="11:13" ht="12.75">
      <c r="K431" s="1"/>
      <c r="L431" s="22"/>
      <c r="M431" s="4"/>
    </row>
    <row r="432" spans="11:13" ht="12.75">
      <c r="K432" s="1"/>
      <c r="L432" s="22"/>
      <c r="M432" s="4"/>
    </row>
    <row r="433" spans="11:13" ht="12.75">
      <c r="K433" s="1"/>
      <c r="L433" s="22"/>
      <c r="M433" s="4"/>
    </row>
    <row r="434" spans="11:13" ht="12.75">
      <c r="K434" s="1"/>
      <c r="L434" s="22"/>
      <c r="M434" s="4"/>
    </row>
    <row r="435" spans="11:13" ht="12.75">
      <c r="K435" s="1"/>
      <c r="L435" s="22"/>
      <c r="M435" s="4"/>
    </row>
    <row r="436" spans="11:13" ht="12.75">
      <c r="K436" s="1"/>
      <c r="L436" s="22"/>
      <c r="M436" s="4"/>
    </row>
    <row r="437" spans="11:13" ht="12.75">
      <c r="K437" s="1"/>
      <c r="L437" s="22"/>
      <c r="M437" s="4"/>
    </row>
    <row r="438" spans="11:13" ht="12.75">
      <c r="K438" s="1"/>
      <c r="L438" s="22"/>
      <c r="M438" s="4"/>
    </row>
    <row r="439" spans="11:13" ht="12.75">
      <c r="K439" s="1"/>
      <c r="L439" s="22"/>
      <c r="M439" s="4"/>
    </row>
    <row r="440" spans="11:13" ht="12.75">
      <c r="K440" s="1"/>
      <c r="L440" s="22"/>
      <c r="M440" s="4"/>
    </row>
    <row r="441" spans="11:13" ht="12.75">
      <c r="K441" s="1"/>
      <c r="L441" s="22"/>
      <c r="M441" s="4"/>
    </row>
    <row r="442" spans="11:13" ht="12.75">
      <c r="K442" s="1"/>
      <c r="L442" s="22"/>
      <c r="M442" s="4"/>
    </row>
    <row r="443" spans="11:13" ht="12.75">
      <c r="K443" s="1"/>
      <c r="L443" s="22"/>
      <c r="M443" s="4"/>
    </row>
    <row r="444" spans="11:13" ht="12.75">
      <c r="K444" s="1"/>
      <c r="L444" s="22"/>
      <c r="M444" s="4"/>
    </row>
    <row r="445" spans="11:13" ht="12.75">
      <c r="K445" s="1"/>
      <c r="L445" s="22"/>
      <c r="M445" s="4"/>
    </row>
    <row r="446" spans="11:13" ht="12.75">
      <c r="K446" s="1"/>
      <c r="L446" s="22"/>
      <c r="M446" s="4"/>
    </row>
    <row r="447" spans="11:13" ht="12.75">
      <c r="K447" s="1"/>
      <c r="L447" s="22"/>
      <c r="M447" s="4"/>
    </row>
    <row r="448" spans="11:13" ht="12.75">
      <c r="K448" s="1"/>
      <c r="L448" s="22"/>
      <c r="M448" s="4"/>
    </row>
    <row r="449" spans="11:13" ht="12.75">
      <c r="K449" s="1"/>
      <c r="L449" s="22"/>
      <c r="M449" s="4"/>
    </row>
    <row r="450" spans="11:13" ht="12.75">
      <c r="K450" s="1"/>
      <c r="L450" s="22"/>
      <c r="M450" s="4"/>
    </row>
    <row r="451" spans="11:13" ht="12.75">
      <c r="K451" s="1"/>
      <c r="L451" s="22"/>
      <c r="M451" s="4"/>
    </row>
    <row r="452" spans="11:13" ht="12.75">
      <c r="K452" s="1"/>
      <c r="L452" s="22"/>
      <c r="M452" s="4"/>
    </row>
    <row r="453" spans="11:13" ht="12.75">
      <c r="K453" s="1"/>
      <c r="L453" s="22"/>
      <c r="M453" s="4"/>
    </row>
    <row r="454" spans="11:13" ht="12.75">
      <c r="K454" s="1"/>
      <c r="L454" s="22"/>
      <c r="M454" s="4"/>
    </row>
    <row r="455" spans="11:13" ht="12.75">
      <c r="K455" s="1"/>
      <c r="L455" s="22"/>
      <c r="M455" s="4"/>
    </row>
    <row r="456" spans="11:13" ht="12.75">
      <c r="K456" s="1"/>
      <c r="L456" s="22"/>
      <c r="M456" s="4"/>
    </row>
    <row r="457" spans="11:13" ht="12.75">
      <c r="K457" s="1"/>
      <c r="L457" s="22"/>
      <c r="M457" s="4"/>
    </row>
    <row r="458" spans="11:13" ht="12.75">
      <c r="K458" s="1"/>
      <c r="L458" s="22"/>
      <c r="M458" s="4"/>
    </row>
    <row r="459" spans="11:13" ht="12.75">
      <c r="K459" s="1"/>
      <c r="L459" s="22"/>
      <c r="M459" s="4"/>
    </row>
    <row r="460" spans="11:13" ht="12.75">
      <c r="K460" s="1"/>
      <c r="L460" s="22"/>
      <c r="M460" s="4"/>
    </row>
    <row r="461" spans="11:13" ht="12.75">
      <c r="K461" s="1"/>
      <c r="L461" s="22"/>
      <c r="M461" s="4"/>
    </row>
    <row r="462" spans="11:13" ht="12.75">
      <c r="K462" s="1"/>
      <c r="L462" s="22"/>
      <c r="M462" s="4"/>
    </row>
    <row r="463" spans="11:13" ht="12.75">
      <c r="K463" s="1"/>
      <c r="L463" s="22"/>
      <c r="M463" s="4"/>
    </row>
    <row r="464" spans="11:13" ht="12.75">
      <c r="K464" s="1"/>
      <c r="L464" s="22"/>
      <c r="M464" s="4"/>
    </row>
    <row r="465" spans="11:13" ht="12.75">
      <c r="K465" s="1"/>
      <c r="L465" s="22"/>
      <c r="M465" s="4"/>
    </row>
    <row r="466" spans="11:13" ht="12.75">
      <c r="K466" s="1"/>
      <c r="L466" s="22"/>
      <c r="M466" s="4"/>
    </row>
    <row r="467" spans="11:13" ht="12.75">
      <c r="K467" s="1"/>
      <c r="L467" s="22"/>
      <c r="M467" s="4"/>
    </row>
    <row r="468" spans="11:13" ht="12.75">
      <c r="K468" s="1"/>
      <c r="L468" s="22"/>
      <c r="M468" s="4"/>
    </row>
    <row r="469" spans="11:13" ht="12.75">
      <c r="K469" s="1"/>
      <c r="L469" s="22"/>
      <c r="M469" s="4"/>
    </row>
    <row r="470" spans="11:13" ht="12.75">
      <c r="K470" s="1"/>
      <c r="L470" s="22"/>
      <c r="M470" s="4"/>
    </row>
    <row r="471" spans="11:13" ht="12.75">
      <c r="K471" s="1"/>
      <c r="L471" s="22"/>
      <c r="M471" s="4"/>
    </row>
    <row r="472" spans="11:13" ht="12.75">
      <c r="K472" s="1"/>
      <c r="L472" s="22"/>
      <c r="M472" s="4"/>
    </row>
    <row r="473" spans="11:13" ht="12.75">
      <c r="K473" s="1"/>
      <c r="L473" s="22"/>
      <c r="M473" s="4"/>
    </row>
    <row r="474" ht="12.75">
      <c r="M474" s="4"/>
    </row>
    <row r="475" ht="12.75">
      <c r="M475" s="4"/>
    </row>
    <row r="476" ht="12.75">
      <c r="M476" s="4"/>
    </row>
    <row r="477" ht="12.75">
      <c r="M477" s="4"/>
    </row>
    <row r="478" ht="12.75">
      <c r="M478" s="4"/>
    </row>
    <row r="479" ht="12.75">
      <c r="M479" s="4"/>
    </row>
    <row r="480" ht="12.75">
      <c r="M480" s="4"/>
    </row>
    <row r="481" ht="12.75">
      <c r="M481" s="4"/>
    </row>
    <row r="482" ht="12.75">
      <c r="M482" s="4"/>
    </row>
    <row r="483" ht="12.75">
      <c r="M483" s="4"/>
    </row>
    <row r="484" ht="12.75">
      <c r="M484" s="4"/>
    </row>
    <row r="485" ht="12.75">
      <c r="M485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="80" zoomScaleNormal="80" zoomScalePageLayoutView="0" workbookViewId="0" topLeftCell="A16">
      <selection activeCell="O1" sqref="O1:O16384"/>
    </sheetView>
  </sheetViews>
  <sheetFormatPr defaultColWidth="9.140625" defaultRowHeight="12.75"/>
  <cols>
    <col min="1" max="1" width="41.00390625" style="0" customWidth="1"/>
    <col min="2" max="2" width="53.8515625" style="0" customWidth="1"/>
    <col min="4" max="4" width="12.28125" style="0" customWidth="1"/>
    <col min="5" max="5" width="11.57421875" style="0" customWidth="1"/>
    <col min="6" max="6" width="2.28125" style="93" customWidth="1"/>
    <col min="7" max="7" width="15.140625" style="0" customWidth="1"/>
    <col min="8" max="8" width="2.28125" style="93" customWidth="1"/>
    <col min="10" max="12" width="9.140625" style="72" customWidth="1"/>
    <col min="13" max="13" width="13.7109375" style="0" customWidth="1"/>
    <col min="14" max="14" width="16.7109375" style="0" customWidth="1"/>
  </cols>
  <sheetData>
    <row r="1" spans="1:15" ht="13.5" thickBot="1">
      <c r="A1" s="74" t="s">
        <v>398</v>
      </c>
      <c r="B1" s="50" t="s">
        <v>20</v>
      </c>
      <c r="C1" s="50" t="s">
        <v>21</v>
      </c>
      <c r="D1" s="50" t="s">
        <v>232</v>
      </c>
      <c r="E1" s="51" t="s">
        <v>338</v>
      </c>
      <c r="F1" s="88"/>
      <c r="G1" s="65" t="s">
        <v>386</v>
      </c>
      <c r="H1" s="88"/>
      <c r="I1" s="50" t="s">
        <v>0</v>
      </c>
      <c r="J1" s="65" t="s">
        <v>235</v>
      </c>
      <c r="K1" s="65" t="s">
        <v>236</v>
      </c>
      <c r="L1" s="65" t="s">
        <v>441</v>
      </c>
      <c r="M1" s="51" t="s">
        <v>362</v>
      </c>
      <c r="N1" s="57" t="s">
        <v>363</v>
      </c>
      <c r="O1" s="70"/>
    </row>
    <row r="2" spans="1:16" ht="12.75">
      <c r="A2" s="75" t="s">
        <v>387</v>
      </c>
      <c r="B2" s="2" t="s">
        <v>459</v>
      </c>
      <c r="C2" s="1" t="s">
        <v>460</v>
      </c>
      <c r="D2" s="69"/>
      <c r="E2" s="69"/>
      <c r="F2" s="89"/>
      <c r="G2" s="3" t="s">
        <v>451</v>
      </c>
      <c r="H2" s="89"/>
      <c r="I2" s="1">
        <v>0</v>
      </c>
      <c r="J2" s="71">
        <v>0.01</v>
      </c>
      <c r="K2" s="71">
        <v>0.2</v>
      </c>
      <c r="L2" s="69">
        <v>0.05</v>
      </c>
      <c r="M2" s="1"/>
      <c r="N2" s="76"/>
      <c r="O2" s="69"/>
      <c r="P2" s="69"/>
    </row>
    <row r="3" spans="1:16" ht="12.75">
      <c r="A3" s="77"/>
      <c r="B3" s="2" t="s">
        <v>456</v>
      </c>
      <c r="C3" s="1" t="s">
        <v>24</v>
      </c>
      <c r="D3" s="69"/>
      <c r="E3" s="69"/>
      <c r="F3" s="89"/>
      <c r="G3" s="3" t="s">
        <v>452</v>
      </c>
      <c r="H3" s="89"/>
      <c r="I3" s="1">
        <f>I2+1</f>
        <v>1</v>
      </c>
      <c r="J3" s="71">
        <v>0.05</v>
      </c>
      <c r="K3" s="71">
        <v>0.4</v>
      </c>
      <c r="L3" s="69">
        <v>0.2</v>
      </c>
      <c r="M3" s="1"/>
      <c r="N3" s="76"/>
      <c r="O3" s="69"/>
      <c r="P3" s="69"/>
    </row>
    <row r="4" spans="1:16" ht="12.75">
      <c r="A4" s="77"/>
      <c r="B4" s="2" t="s">
        <v>457</v>
      </c>
      <c r="C4" s="1" t="s">
        <v>458</v>
      </c>
      <c r="D4" s="69"/>
      <c r="E4" s="69"/>
      <c r="F4" s="89"/>
      <c r="G4" s="3" t="s">
        <v>453</v>
      </c>
      <c r="H4" s="89"/>
      <c r="I4" s="1">
        <f>I3+1</f>
        <v>2</v>
      </c>
      <c r="J4" s="71">
        <f>L4-0.9*L4</f>
        <v>0.009999999999999995</v>
      </c>
      <c r="K4" s="71">
        <f>L4+0.9*L4</f>
        <v>0.19</v>
      </c>
      <c r="L4" s="69">
        <v>0.1</v>
      </c>
      <c r="M4" s="1"/>
      <c r="N4" s="76"/>
      <c r="O4" s="69"/>
      <c r="P4" s="69"/>
    </row>
    <row r="5" spans="1:16" ht="12.75">
      <c r="A5" s="77"/>
      <c r="B5" s="2" t="s">
        <v>172</v>
      </c>
      <c r="C5" s="1" t="s">
        <v>24</v>
      </c>
      <c r="D5" s="69"/>
      <c r="E5" s="69"/>
      <c r="F5" s="89"/>
      <c r="G5" s="3" t="s">
        <v>454</v>
      </c>
      <c r="H5" s="89"/>
      <c r="I5" s="1">
        <f>I4+1</f>
        <v>3</v>
      </c>
      <c r="J5" s="71">
        <f>L5-0.9*L5</f>
        <v>0.0019999999999999983</v>
      </c>
      <c r="K5" s="71">
        <f>L5+0.9*L5</f>
        <v>0.038000000000000006</v>
      </c>
      <c r="L5" s="69">
        <v>0.02</v>
      </c>
      <c r="M5" s="1"/>
      <c r="N5" s="76"/>
      <c r="O5" s="69"/>
      <c r="P5" s="69"/>
    </row>
    <row r="6" spans="1:16" ht="12.75">
      <c r="A6" s="77"/>
      <c r="B6" s="2" t="s">
        <v>173</v>
      </c>
      <c r="C6" s="1" t="s">
        <v>24</v>
      </c>
      <c r="D6" s="69"/>
      <c r="E6" s="69"/>
      <c r="F6" s="89"/>
      <c r="G6" s="3" t="s">
        <v>442</v>
      </c>
      <c r="H6" s="89"/>
      <c r="I6" s="1">
        <f aca="true" t="shared" si="0" ref="I6:I48">I5+1</f>
        <v>4</v>
      </c>
      <c r="J6" s="71">
        <f>L6-0.9*L6</f>
        <v>0.009999999999999995</v>
      </c>
      <c r="K6" s="71">
        <f>L6+0.9*L6</f>
        <v>0.19</v>
      </c>
      <c r="L6" s="69">
        <v>0.1</v>
      </c>
      <c r="M6" s="1"/>
      <c r="N6" s="76"/>
      <c r="O6" s="69"/>
      <c r="P6" s="69"/>
    </row>
    <row r="7" spans="1:16" ht="12.75">
      <c r="A7" s="77"/>
      <c r="B7" s="2" t="s">
        <v>461</v>
      </c>
      <c r="C7" s="1" t="s">
        <v>24</v>
      </c>
      <c r="D7" s="69"/>
      <c r="E7" s="69"/>
      <c r="F7" s="89"/>
      <c r="G7" s="3" t="s">
        <v>455</v>
      </c>
      <c r="H7" s="89"/>
      <c r="I7" s="1">
        <f t="shared" si="0"/>
        <v>5</v>
      </c>
      <c r="J7" s="71">
        <f>L7-0.9*L7</f>
        <v>0.09999999999999998</v>
      </c>
      <c r="K7" s="71">
        <v>1</v>
      </c>
      <c r="L7" s="69">
        <v>1</v>
      </c>
      <c r="M7" s="1"/>
      <c r="N7" s="76"/>
      <c r="O7" s="69"/>
      <c r="P7" s="69"/>
    </row>
    <row r="8" spans="1:16" ht="12.75">
      <c r="A8" s="77"/>
      <c r="B8" s="2" t="s">
        <v>177</v>
      </c>
      <c r="C8" s="1" t="s">
        <v>23</v>
      </c>
      <c r="D8" s="69"/>
      <c r="E8" s="69"/>
      <c r="F8" s="89"/>
      <c r="G8" s="3" t="s">
        <v>178</v>
      </c>
      <c r="H8" s="89"/>
      <c r="I8" s="1">
        <f t="shared" si="0"/>
        <v>6</v>
      </c>
      <c r="J8" s="71">
        <f>L8-0.9*L8</f>
        <v>1</v>
      </c>
      <c r="K8" s="71">
        <f>L8+0.9*L8</f>
        <v>19</v>
      </c>
      <c r="L8" s="69">
        <v>10</v>
      </c>
      <c r="M8" s="69"/>
      <c r="N8" s="76"/>
      <c r="O8" s="69"/>
      <c r="P8" s="69"/>
    </row>
    <row r="9" spans="1:16" ht="12.75">
      <c r="A9" s="77"/>
      <c r="B9" s="2" t="s">
        <v>182</v>
      </c>
      <c r="C9" s="1" t="s">
        <v>24</v>
      </c>
      <c r="D9" s="69"/>
      <c r="E9" s="69"/>
      <c r="F9" s="89"/>
      <c r="G9" s="3" t="s">
        <v>179</v>
      </c>
      <c r="H9" s="89"/>
      <c r="I9" s="1">
        <f t="shared" si="0"/>
        <v>7</v>
      </c>
      <c r="J9" s="71">
        <v>0.001</v>
      </c>
      <c r="K9" s="71">
        <v>0.005</v>
      </c>
      <c r="L9" s="69">
        <v>0.002</v>
      </c>
      <c r="M9" s="69"/>
      <c r="N9" s="76"/>
      <c r="O9" s="69"/>
      <c r="P9" s="69"/>
    </row>
    <row r="10" spans="1:16" ht="12.75">
      <c r="A10" s="77"/>
      <c r="B10" s="2" t="s">
        <v>183</v>
      </c>
      <c r="C10" s="1" t="s">
        <v>24</v>
      </c>
      <c r="D10" s="69"/>
      <c r="E10" s="69"/>
      <c r="F10" s="89"/>
      <c r="G10" s="3" t="s">
        <v>180</v>
      </c>
      <c r="H10" s="89"/>
      <c r="I10" s="1">
        <f t="shared" si="0"/>
        <v>8</v>
      </c>
      <c r="J10" s="71">
        <v>0.001</v>
      </c>
      <c r="K10" s="71">
        <v>0.005</v>
      </c>
      <c r="L10" s="69">
        <v>0.002</v>
      </c>
      <c r="M10" s="69"/>
      <c r="N10" s="76"/>
      <c r="O10" s="69"/>
      <c r="P10" s="69"/>
    </row>
    <row r="11" spans="1:16" ht="12.75">
      <c r="A11" s="77"/>
      <c r="B11" s="2" t="s">
        <v>184</v>
      </c>
      <c r="C11" s="1" t="s">
        <v>24</v>
      </c>
      <c r="D11" s="69"/>
      <c r="E11" s="69"/>
      <c r="F11" s="89"/>
      <c r="G11" s="3" t="s">
        <v>181</v>
      </c>
      <c r="H11" s="89"/>
      <c r="I11" s="1">
        <f t="shared" si="0"/>
        <v>9</v>
      </c>
      <c r="J11" s="71">
        <v>0.001</v>
      </c>
      <c r="K11" s="71">
        <v>0.005</v>
      </c>
      <c r="L11" s="69">
        <v>0.002</v>
      </c>
      <c r="M11" s="69"/>
      <c r="N11" s="76"/>
      <c r="O11" s="69"/>
      <c r="P11" s="69"/>
    </row>
    <row r="12" spans="1:16" ht="12.75">
      <c r="A12" s="77"/>
      <c r="B12" s="2" t="s">
        <v>185</v>
      </c>
      <c r="C12" s="1" t="s">
        <v>24</v>
      </c>
      <c r="D12" s="69"/>
      <c r="E12" s="69"/>
      <c r="F12" s="89"/>
      <c r="G12" s="3" t="s">
        <v>413</v>
      </c>
      <c r="H12" s="89"/>
      <c r="I12" s="1">
        <f t="shared" si="0"/>
        <v>10</v>
      </c>
      <c r="J12" s="71">
        <v>0.001</v>
      </c>
      <c r="K12" s="71">
        <v>0.005</v>
      </c>
      <c r="L12" s="69">
        <v>0.002</v>
      </c>
      <c r="M12" s="69"/>
      <c r="N12" s="76"/>
      <c r="O12" s="69"/>
      <c r="P12" s="69"/>
    </row>
    <row r="13" spans="1:16" ht="12.75">
      <c r="A13" s="77"/>
      <c r="B13" s="2" t="s">
        <v>425</v>
      </c>
      <c r="C13" s="1" t="s">
        <v>24</v>
      </c>
      <c r="D13" s="69"/>
      <c r="E13" s="69"/>
      <c r="F13" s="89"/>
      <c r="G13" s="3" t="s">
        <v>426</v>
      </c>
      <c r="H13" s="89"/>
      <c r="I13" s="1">
        <f t="shared" si="0"/>
        <v>11</v>
      </c>
      <c r="J13" s="71">
        <v>0.05</v>
      </c>
      <c r="K13" s="71">
        <v>0.2</v>
      </c>
      <c r="L13" s="69">
        <v>0.1</v>
      </c>
      <c r="M13" s="69"/>
      <c r="N13" s="76"/>
      <c r="O13" s="69"/>
      <c r="P13" s="69"/>
    </row>
    <row r="14" spans="1:16" ht="12.75">
      <c r="A14" s="77"/>
      <c r="B14" s="2" t="s">
        <v>429</v>
      </c>
      <c r="C14" s="1" t="s">
        <v>24</v>
      </c>
      <c r="D14" s="69"/>
      <c r="E14" s="69"/>
      <c r="F14" s="89"/>
      <c r="G14" s="3" t="s">
        <v>427</v>
      </c>
      <c r="H14" s="89"/>
      <c r="I14" s="1">
        <f t="shared" si="0"/>
        <v>12</v>
      </c>
      <c r="J14" s="71">
        <v>0.2</v>
      </c>
      <c r="K14" s="71">
        <v>0.5</v>
      </c>
      <c r="L14" s="69">
        <v>0.45</v>
      </c>
      <c r="M14" s="69"/>
      <c r="N14" s="76"/>
      <c r="O14" s="69"/>
      <c r="P14" s="69"/>
    </row>
    <row r="15" spans="1:16" ht="12.75">
      <c r="A15" s="77"/>
      <c r="B15" s="2" t="s">
        <v>430</v>
      </c>
      <c r="C15" s="1" t="s">
        <v>24</v>
      </c>
      <c r="D15" s="69"/>
      <c r="E15" s="69"/>
      <c r="F15" s="89"/>
      <c r="G15" s="3" t="s">
        <v>428</v>
      </c>
      <c r="H15" s="89"/>
      <c r="I15" s="1">
        <f t="shared" si="0"/>
        <v>13</v>
      </c>
      <c r="J15" s="71">
        <v>0.5</v>
      </c>
      <c r="K15" s="71">
        <v>0.8</v>
      </c>
      <c r="L15" s="69">
        <v>0.55</v>
      </c>
      <c r="M15" s="69"/>
      <c r="N15" s="76"/>
      <c r="O15" s="69"/>
      <c r="P15" s="69"/>
    </row>
    <row r="16" spans="1:16" ht="12.75">
      <c r="A16" s="77"/>
      <c r="B16" s="2" t="s">
        <v>431</v>
      </c>
      <c r="C16" s="1" t="s">
        <v>24</v>
      </c>
      <c r="D16" s="69"/>
      <c r="E16" s="69"/>
      <c r="F16" s="89"/>
      <c r="G16" s="3" t="s">
        <v>432</v>
      </c>
      <c r="H16" s="89"/>
      <c r="I16" s="1">
        <f t="shared" si="0"/>
        <v>14</v>
      </c>
      <c r="J16" s="71">
        <v>0.1</v>
      </c>
      <c r="K16" s="71">
        <v>0.4</v>
      </c>
      <c r="L16" s="69">
        <v>0.2</v>
      </c>
      <c r="M16" s="69"/>
      <c r="N16" s="76"/>
      <c r="O16" s="69"/>
      <c r="P16" s="69"/>
    </row>
    <row r="17" spans="1:16" ht="12.75">
      <c r="A17" s="77"/>
      <c r="B17" s="2" t="s">
        <v>444</v>
      </c>
      <c r="C17" s="1" t="s">
        <v>24</v>
      </c>
      <c r="D17" s="69"/>
      <c r="E17" s="69"/>
      <c r="F17" s="89"/>
      <c r="G17" s="3" t="s">
        <v>443</v>
      </c>
      <c r="H17" s="89"/>
      <c r="I17" s="1">
        <f t="shared" si="0"/>
        <v>15</v>
      </c>
      <c r="J17" s="71">
        <v>9</v>
      </c>
      <c r="K17" s="71">
        <v>14</v>
      </c>
      <c r="L17" s="69">
        <v>10</v>
      </c>
      <c r="M17" s="69"/>
      <c r="N17" s="76"/>
      <c r="O17" s="69"/>
      <c r="P17" s="69"/>
    </row>
    <row r="18" spans="1:16" ht="12.75">
      <c r="A18" s="75" t="s">
        <v>388</v>
      </c>
      <c r="B18" s="2" t="s">
        <v>118</v>
      </c>
      <c r="C18" s="1" t="s">
        <v>24</v>
      </c>
      <c r="D18" s="69"/>
      <c r="E18" s="69"/>
      <c r="F18" s="89"/>
      <c r="G18" s="3" t="s">
        <v>204</v>
      </c>
      <c r="H18" s="89"/>
      <c r="I18" s="1">
        <f t="shared" si="0"/>
        <v>16</v>
      </c>
      <c r="J18" s="71">
        <f>L18-0.4*L18</f>
        <v>0.23399999999999999</v>
      </c>
      <c r="K18" s="71">
        <f>L18+0.4*L18</f>
        <v>0.546</v>
      </c>
      <c r="L18" s="69">
        <v>0.39</v>
      </c>
      <c r="M18" s="69"/>
      <c r="N18" s="76"/>
      <c r="O18" s="69"/>
      <c r="P18" s="69"/>
    </row>
    <row r="19" spans="1:16" ht="12.75">
      <c r="A19" s="77"/>
      <c r="B19" s="2" t="s">
        <v>119</v>
      </c>
      <c r="C19" s="1" t="s">
        <v>24</v>
      </c>
      <c r="D19" s="69"/>
      <c r="E19" s="69"/>
      <c r="F19" s="89"/>
      <c r="G19" s="3" t="s">
        <v>205</v>
      </c>
      <c r="H19" s="89"/>
      <c r="I19" s="1">
        <f t="shared" si="0"/>
        <v>17</v>
      </c>
      <c r="J19" s="71">
        <f aca="true" t="shared" si="1" ref="J19:J31">L19-0.4*L19</f>
        <v>0.33</v>
      </c>
      <c r="K19" s="71">
        <f aca="true" t="shared" si="2" ref="K19:K31">L19+0.4*L19</f>
        <v>0.77</v>
      </c>
      <c r="L19" s="69">
        <v>0.55</v>
      </c>
      <c r="M19" s="69"/>
      <c r="N19" s="76"/>
      <c r="O19" s="69"/>
      <c r="P19" s="69"/>
    </row>
    <row r="20" spans="1:16" ht="12.75">
      <c r="A20" s="77"/>
      <c r="B20" s="2" t="s">
        <v>120</v>
      </c>
      <c r="C20" s="1" t="s">
        <v>24</v>
      </c>
      <c r="D20" s="69"/>
      <c r="E20" s="69"/>
      <c r="F20" s="89"/>
      <c r="G20" s="3" t="s">
        <v>206</v>
      </c>
      <c r="H20" s="89"/>
      <c r="I20" s="1">
        <f t="shared" si="0"/>
        <v>18</v>
      </c>
      <c r="J20" s="71">
        <f t="shared" si="1"/>
        <v>0.174</v>
      </c>
      <c r="K20" s="71">
        <f t="shared" si="2"/>
        <v>0.40599999999999997</v>
      </c>
      <c r="L20" s="69">
        <v>0.29</v>
      </c>
      <c r="M20" s="69"/>
      <c r="N20" s="76"/>
      <c r="O20" s="69"/>
      <c r="P20" s="69"/>
    </row>
    <row r="21" spans="1:16" ht="12.75">
      <c r="A21" s="77"/>
      <c r="B21" s="2" t="s">
        <v>121</v>
      </c>
      <c r="C21" s="1" t="s">
        <v>24</v>
      </c>
      <c r="D21" s="69"/>
      <c r="E21" s="69"/>
      <c r="F21" s="89"/>
      <c r="G21" s="3" t="s">
        <v>207</v>
      </c>
      <c r="H21" s="89"/>
      <c r="I21" s="1">
        <f t="shared" si="0"/>
        <v>19</v>
      </c>
      <c r="J21" s="71">
        <f t="shared" si="1"/>
        <v>0.168</v>
      </c>
      <c r="K21" s="71">
        <f t="shared" si="2"/>
        <v>0.392</v>
      </c>
      <c r="L21" s="69">
        <v>0.28</v>
      </c>
      <c r="M21" s="69"/>
      <c r="N21" s="76"/>
      <c r="O21" s="69"/>
      <c r="P21" s="69"/>
    </row>
    <row r="22" spans="1:16" ht="12.75">
      <c r="A22" s="77"/>
      <c r="B22" s="2" t="s">
        <v>122</v>
      </c>
      <c r="C22" s="1" t="s">
        <v>24</v>
      </c>
      <c r="D22" s="69"/>
      <c r="E22" s="69"/>
      <c r="F22" s="89"/>
      <c r="G22" s="3" t="s">
        <v>208</v>
      </c>
      <c r="H22" s="89"/>
      <c r="I22" s="1">
        <f t="shared" si="0"/>
        <v>20</v>
      </c>
      <c r="J22" s="71">
        <f t="shared" si="1"/>
        <v>0.276</v>
      </c>
      <c r="K22" s="71">
        <f t="shared" si="2"/>
        <v>0.644</v>
      </c>
      <c r="L22" s="69">
        <v>0.46</v>
      </c>
      <c r="M22" s="69"/>
      <c r="N22" s="76"/>
      <c r="O22" s="69"/>
      <c r="P22" s="69"/>
    </row>
    <row r="23" spans="1:16" ht="12.75">
      <c r="A23" s="77"/>
      <c r="B23" s="2" t="s">
        <v>123</v>
      </c>
      <c r="C23" s="1" t="s">
        <v>24</v>
      </c>
      <c r="D23" s="69"/>
      <c r="E23" s="69"/>
      <c r="F23" s="89"/>
      <c r="G23" s="3" t="s">
        <v>209</v>
      </c>
      <c r="H23" s="89"/>
      <c r="I23" s="1">
        <f t="shared" si="0"/>
        <v>21</v>
      </c>
      <c r="J23" s="71">
        <f t="shared" si="1"/>
        <v>0.33</v>
      </c>
      <c r="K23" s="71">
        <f t="shared" si="2"/>
        <v>0.77</v>
      </c>
      <c r="L23" s="69">
        <v>0.55</v>
      </c>
      <c r="M23" s="69"/>
      <c r="N23" s="76"/>
      <c r="O23" s="69"/>
      <c r="P23" s="69"/>
    </row>
    <row r="24" spans="1:16" ht="12.75">
      <c r="A24" s="77"/>
      <c r="B24" s="2" t="s">
        <v>124</v>
      </c>
      <c r="C24" s="1" t="s">
        <v>397</v>
      </c>
      <c r="D24" s="69"/>
      <c r="E24" s="69"/>
      <c r="F24" s="89"/>
      <c r="G24" s="3" t="s">
        <v>210</v>
      </c>
      <c r="H24" s="89"/>
      <c r="I24" s="1">
        <f t="shared" si="0"/>
        <v>22</v>
      </c>
      <c r="J24" s="71">
        <f t="shared" si="1"/>
        <v>0.42</v>
      </c>
      <c r="K24" s="71">
        <f t="shared" si="2"/>
        <v>0.98</v>
      </c>
      <c r="L24" s="69">
        <v>0.7</v>
      </c>
      <c r="M24" s="69"/>
      <c r="N24" s="76"/>
      <c r="O24" s="69"/>
      <c r="P24" s="69"/>
    </row>
    <row r="25" spans="1:16" ht="12.75">
      <c r="A25" s="77"/>
      <c r="B25" s="2" t="s">
        <v>125</v>
      </c>
      <c r="C25" s="1" t="s">
        <v>397</v>
      </c>
      <c r="D25" s="69"/>
      <c r="E25" s="69"/>
      <c r="F25" s="89"/>
      <c r="G25" s="3" t="s">
        <v>211</v>
      </c>
      <c r="H25" s="89"/>
      <c r="I25" s="1">
        <f t="shared" si="0"/>
        <v>23</v>
      </c>
      <c r="J25" s="71">
        <f t="shared" si="1"/>
        <v>0.042</v>
      </c>
      <c r="K25" s="71">
        <f t="shared" si="2"/>
        <v>0.098</v>
      </c>
      <c r="L25" s="69">
        <v>0.07</v>
      </c>
      <c r="M25" s="69"/>
      <c r="N25" s="76"/>
      <c r="O25" s="69"/>
      <c r="P25" s="69"/>
    </row>
    <row r="26" spans="1:16" ht="12.75">
      <c r="A26" s="77"/>
      <c r="B26" s="2" t="s">
        <v>126</v>
      </c>
      <c r="C26" s="1" t="s">
        <v>397</v>
      </c>
      <c r="D26" s="69"/>
      <c r="E26" s="69"/>
      <c r="F26" s="89"/>
      <c r="G26" s="3" t="s">
        <v>212</v>
      </c>
      <c r="H26" s="89"/>
      <c r="I26" s="1">
        <f t="shared" si="0"/>
        <v>24</v>
      </c>
      <c r="J26" s="71">
        <f t="shared" si="1"/>
        <v>0.0084</v>
      </c>
      <c r="K26" s="71">
        <f t="shared" si="2"/>
        <v>0.0196</v>
      </c>
      <c r="L26" s="69">
        <v>0.014</v>
      </c>
      <c r="M26" s="69"/>
      <c r="N26" s="76"/>
      <c r="O26" s="69"/>
      <c r="P26" s="69"/>
    </row>
    <row r="27" spans="1:16" ht="12.75">
      <c r="A27" s="77"/>
      <c r="B27" s="2" t="s">
        <v>127</v>
      </c>
      <c r="C27" s="1" t="s">
        <v>397</v>
      </c>
      <c r="D27" s="69"/>
      <c r="E27" s="69"/>
      <c r="F27" s="89"/>
      <c r="G27" s="3" t="s">
        <v>213</v>
      </c>
      <c r="H27" s="89"/>
      <c r="I27" s="1">
        <f t="shared" si="0"/>
        <v>25</v>
      </c>
      <c r="J27" s="71">
        <f t="shared" si="1"/>
        <v>0.042</v>
      </c>
      <c r="K27" s="71">
        <f t="shared" si="2"/>
        <v>0.098</v>
      </c>
      <c r="L27" s="69">
        <v>0.07</v>
      </c>
      <c r="M27" s="69"/>
      <c r="N27" s="76"/>
      <c r="O27" s="69"/>
      <c r="P27" s="69"/>
    </row>
    <row r="28" spans="1:16" ht="12.75">
      <c r="A28" s="77"/>
      <c r="B28" s="2" t="s">
        <v>190</v>
      </c>
      <c r="C28" s="1" t="s">
        <v>397</v>
      </c>
      <c r="D28" s="69"/>
      <c r="E28" s="69"/>
      <c r="F28" s="89"/>
      <c r="G28" s="3" t="s">
        <v>214</v>
      </c>
      <c r="H28" s="89"/>
      <c r="I28" s="1">
        <f t="shared" si="0"/>
        <v>26</v>
      </c>
      <c r="J28" s="71">
        <f t="shared" si="1"/>
        <v>0.0084</v>
      </c>
      <c r="K28" s="71">
        <f t="shared" si="2"/>
        <v>0.0196</v>
      </c>
      <c r="L28" s="69">
        <v>0.014</v>
      </c>
      <c r="M28" s="69"/>
      <c r="N28" s="76"/>
      <c r="O28" s="69"/>
      <c r="P28" s="69"/>
    </row>
    <row r="29" spans="1:16" ht="12.75">
      <c r="A29" s="77"/>
      <c r="B29" s="2" t="s">
        <v>128</v>
      </c>
      <c r="C29" s="1" t="s">
        <v>397</v>
      </c>
      <c r="D29" s="69"/>
      <c r="E29" s="69"/>
      <c r="F29" s="89"/>
      <c r="G29" s="3" t="s">
        <v>215</v>
      </c>
      <c r="H29" s="89"/>
      <c r="I29" s="1">
        <f t="shared" si="0"/>
        <v>27</v>
      </c>
      <c r="J29" s="71">
        <f t="shared" si="1"/>
        <v>0.0008399999999999999</v>
      </c>
      <c r="K29" s="71">
        <f t="shared" si="2"/>
        <v>0.00196</v>
      </c>
      <c r="L29" s="69">
        <v>0.0014</v>
      </c>
      <c r="M29" s="69"/>
      <c r="N29" s="76"/>
      <c r="O29" s="69"/>
      <c r="P29" s="69"/>
    </row>
    <row r="30" spans="1:16" ht="12.75">
      <c r="A30" s="77"/>
      <c r="B30" s="2" t="s">
        <v>129</v>
      </c>
      <c r="C30" s="1" t="s">
        <v>397</v>
      </c>
      <c r="D30" s="69"/>
      <c r="E30" s="69"/>
      <c r="F30" s="89"/>
      <c r="G30" s="3" t="s">
        <v>216</v>
      </c>
      <c r="H30" s="89"/>
      <c r="I30" s="1">
        <f t="shared" si="0"/>
        <v>28</v>
      </c>
      <c r="J30" s="71">
        <f t="shared" si="1"/>
        <v>6E-05</v>
      </c>
      <c r="K30" s="71">
        <f t="shared" si="2"/>
        <v>0.00014000000000000001</v>
      </c>
      <c r="L30" s="69">
        <v>0.0001</v>
      </c>
      <c r="M30" s="69"/>
      <c r="N30" s="76"/>
      <c r="O30" s="69"/>
      <c r="P30" s="69"/>
    </row>
    <row r="31" spans="1:16" ht="12.75">
      <c r="A31" s="77"/>
      <c r="B31" s="2" t="s">
        <v>130</v>
      </c>
      <c r="C31" s="1" t="s">
        <v>397</v>
      </c>
      <c r="D31" s="69"/>
      <c r="E31" s="69"/>
      <c r="F31" s="89"/>
      <c r="G31" s="2" t="s">
        <v>217</v>
      </c>
      <c r="H31" s="89"/>
      <c r="I31" s="1">
        <f t="shared" si="0"/>
        <v>29</v>
      </c>
      <c r="J31" s="71">
        <f t="shared" si="1"/>
        <v>0.0006000000000000001</v>
      </c>
      <c r="K31" s="71">
        <f t="shared" si="2"/>
        <v>0.0014</v>
      </c>
      <c r="L31" s="69">
        <v>0.001</v>
      </c>
      <c r="M31" s="69"/>
      <c r="N31" s="76"/>
      <c r="O31" s="69"/>
      <c r="P31" s="69"/>
    </row>
    <row r="32" spans="1:16" ht="12.75">
      <c r="A32" s="53" t="s">
        <v>194</v>
      </c>
      <c r="B32" s="2" t="s">
        <v>105</v>
      </c>
      <c r="C32" s="1" t="s">
        <v>22</v>
      </c>
      <c r="D32" s="69"/>
      <c r="E32" s="69"/>
      <c r="F32" s="89"/>
      <c r="G32" s="3" t="s">
        <v>96</v>
      </c>
      <c r="H32" s="89"/>
      <c r="I32" s="1">
        <f t="shared" si="0"/>
        <v>30</v>
      </c>
      <c r="J32" s="71">
        <f aca="true" t="shared" si="3" ref="J32:J44">L32-0.6*L32</f>
        <v>85</v>
      </c>
      <c r="K32" s="71">
        <f aca="true" t="shared" si="4" ref="K32:K44">L32+0.6*L32</f>
        <v>340</v>
      </c>
      <c r="L32" s="69">
        <v>212.5</v>
      </c>
      <c r="M32" s="69"/>
      <c r="N32" s="76"/>
      <c r="O32" s="69"/>
      <c r="P32" s="69"/>
    </row>
    <row r="33" spans="1:16" ht="12.75">
      <c r="A33" s="53"/>
      <c r="B33" s="2" t="s">
        <v>111</v>
      </c>
      <c r="C33" s="1" t="s">
        <v>22</v>
      </c>
      <c r="D33" s="69"/>
      <c r="E33" s="69"/>
      <c r="F33" s="89"/>
      <c r="G33" s="3" t="s">
        <v>97</v>
      </c>
      <c r="H33" s="89"/>
      <c r="I33" s="1">
        <f t="shared" si="0"/>
        <v>31</v>
      </c>
      <c r="J33" s="71">
        <f t="shared" si="3"/>
        <v>0.724</v>
      </c>
      <c r="K33" s="71">
        <f t="shared" si="4"/>
        <v>2.896</v>
      </c>
      <c r="L33" s="69">
        <v>1.81</v>
      </c>
      <c r="M33" s="69"/>
      <c r="N33" s="76"/>
      <c r="O33" s="69"/>
      <c r="P33" s="69"/>
    </row>
    <row r="34" spans="1:16" ht="12.75">
      <c r="A34" s="53"/>
      <c r="B34" s="2" t="s">
        <v>106</v>
      </c>
      <c r="C34" s="1" t="s">
        <v>22</v>
      </c>
      <c r="D34" s="69"/>
      <c r="E34" s="69"/>
      <c r="F34" s="89"/>
      <c r="G34" s="3" t="s">
        <v>98</v>
      </c>
      <c r="H34" s="89"/>
      <c r="I34" s="1">
        <f t="shared" si="0"/>
        <v>32</v>
      </c>
      <c r="J34" s="71">
        <f t="shared" si="3"/>
        <v>-0.5412</v>
      </c>
      <c r="K34" s="71">
        <f t="shared" si="4"/>
        <v>-2.1648</v>
      </c>
      <c r="L34" s="69">
        <v>-1.353</v>
      </c>
      <c r="M34" s="69"/>
      <c r="N34" s="76"/>
      <c r="O34" s="69"/>
      <c r="P34" s="69"/>
    </row>
    <row r="35" spans="1:16" ht="12.75">
      <c r="A35" s="53"/>
      <c r="B35" s="2" t="s">
        <v>107</v>
      </c>
      <c r="C35" s="1" t="s">
        <v>22</v>
      </c>
      <c r="D35" s="69"/>
      <c r="E35" s="69"/>
      <c r="F35" s="89"/>
      <c r="G35" s="3" t="s">
        <v>99</v>
      </c>
      <c r="H35" s="89"/>
      <c r="I35" s="1">
        <f t="shared" si="0"/>
        <v>33</v>
      </c>
      <c r="J35" s="71">
        <f t="shared" si="3"/>
        <v>0.08000000000000002</v>
      </c>
      <c r="K35" s="71">
        <f t="shared" si="4"/>
        <v>0.32</v>
      </c>
      <c r="L35" s="69">
        <v>0.2</v>
      </c>
      <c r="M35" s="69"/>
      <c r="N35" s="76"/>
      <c r="O35" s="69"/>
      <c r="P35" s="69"/>
    </row>
    <row r="36" spans="1:16" ht="12.75">
      <c r="A36" s="53"/>
      <c r="B36" s="2" t="s">
        <v>108</v>
      </c>
      <c r="C36" s="1" t="s">
        <v>22</v>
      </c>
      <c r="D36" s="69"/>
      <c r="E36" s="69"/>
      <c r="F36" s="89"/>
      <c r="G36" s="3" t="s">
        <v>100</v>
      </c>
      <c r="H36" s="89"/>
      <c r="I36" s="1">
        <f t="shared" si="0"/>
        <v>34</v>
      </c>
      <c r="J36" s="71">
        <f t="shared" si="3"/>
        <v>0.7123999999999999</v>
      </c>
      <c r="K36" s="71">
        <f t="shared" si="4"/>
        <v>2.8495999999999997</v>
      </c>
      <c r="L36" s="69">
        <v>1.781</v>
      </c>
      <c r="M36" s="69"/>
      <c r="N36" s="76"/>
      <c r="O36" s="69"/>
      <c r="P36" s="69"/>
    </row>
    <row r="37" spans="1:16" ht="12.75">
      <c r="A37" s="53"/>
      <c r="B37" s="2" t="s">
        <v>109</v>
      </c>
      <c r="C37" s="1" t="s">
        <v>22</v>
      </c>
      <c r="D37" s="69"/>
      <c r="E37" s="69"/>
      <c r="F37" s="89"/>
      <c r="G37" s="3" t="s">
        <v>101</v>
      </c>
      <c r="H37" s="89"/>
      <c r="I37" s="1">
        <f t="shared" si="0"/>
        <v>35</v>
      </c>
      <c r="J37" s="71">
        <f t="shared" si="3"/>
        <v>2.7144000000000004</v>
      </c>
      <c r="K37" s="71">
        <f t="shared" si="4"/>
        <v>10.857599999999998</v>
      </c>
      <c r="L37" s="69">
        <v>6.786</v>
      </c>
      <c r="M37" s="69"/>
      <c r="N37" s="76"/>
      <c r="O37" s="69"/>
      <c r="P37" s="69"/>
    </row>
    <row r="38" spans="1:16" ht="12.75">
      <c r="A38" s="53"/>
      <c r="B38" s="2" t="s">
        <v>110</v>
      </c>
      <c r="C38" s="1" t="s">
        <v>22</v>
      </c>
      <c r="D38" s="69"/>
      <c r="E38" s="69"/>
      <c r="F38" s="89"/>
      <c r="G38" s="3" t="s">
        <v>102</v>
      </c>
      <c r="H38" s="89"/>
      <c r="I38" s="1">
        <f t="shared" si="0"/>
        <v>36</v>
      </c>
      <c r="J38" s="71">
        <f t="shared" si="3"/>
        <v>0.004</v>
      </c>
      <c r="K38" s="71">
        <f t="shared" si="4"/>
        <v>0.016</v>
      </c>
      <c r="L38" s="69">
        <v>0.01</v>
      </c>
      <c r="M38" s="69"/>
      <c r="N38" s="76"/>
      <c r="O38" s="69"/>
      <c r="P38" s="69"/>
    </row>
    <row r="39" spans="1:16" ht="12.75">
      <c r="A39" s="75" t="s">
        <v>389</v>
      </c>
      <c r="B39" s="2" t="s">
        <v>411</v>
      </c>
      <c r="C39" s="1" t="s">
        <v>23</v>
      </c>
      <c r="D39" s="69"/>
      <c r="E39" s="69"/>
      <c r="F39" s="89"/>
      <c r="G39" s="3" t="s">
        <v>412</v>
      </c>
      <c r="H39" s="89"/>
      <c r="I39" s="1">
        <f t="shared" si="0"/>
        <v>37</v>
      </c>
      <c r="J39" s="71">
        <f t="shared" si="3"/>
        <v>0.8</v>
      </c>
      <c r="K39" s="71">
        <f t="shared" si="4"/>
        <v>3.2</v>
      </c>
      <c r="L39" s="69">
        <v>2</v>
      </c>
      <c r="M39" s="69"/>
      <c r="N39" s="76"/>
      <c r="O39" s="69"/>
      <c r="P39" s="69"/>
    </row>
    <row r="40" spans="1:16" ht="12.75">
      <c r="A40" s="77"/>
      <c r="B40" s="2" t="s">
        <v>421</v>
      </c>
      <c r="C40" s="1" t="s">
        <v>176</v>
      </c>
      <c r="D40" s="36"/>
      <c r="E40" s="36"/>
      <c r="F40" s="89"/>
      <c r="G40" s="3" t="s">
        <v>422</v>
      </c>
      <c r="H40" s="89"/>
      <c r="I40" s="1">
        <f t="shared" si="0"/>
        <v>38</v>
      </c>
      <c r="J40" s="71">
        <f t="shared" si="3"/>
        <v>2.4000000000000004</v>
      </c>
      <c r="K40" s="71">
        <f t="shared" si="4"/>
        <v>9.6</v>
      </c>
      <c r="L40" s="69">
        <v>6</v>
      </c>
      <c r="M40" s="69"/>
      <c r="N40" s="76"/>
      <c r="O40" s="69"/>
      <c r="P40" s="69"/>
    </row>
    <row r="41" spans="1:16" ht="12.75">
      <c r="A41" s="77"/>
      <c r="B41" s="47" t="s">
        <v>174</v>
      </c>
      <c r="C41" s="33" t="s">
        <v>176</v>
      </c>
      <c r="D41" s="69"/>
      <c r="E41" s="36"/>
      <c r="F41" s="89"/>
      <c r="G41" s="36" t="s">
        <v>175</v>
      </c>
      <c r="H41" s="89"/>
      <c r="I41" s="1">
        <f t="shared" si="0"/>
        <v>39</v>
      </c>
      <c r="J41" s="71">
        <f t="shared" si="3"/>
        <v>8</v>
      </c>
      <c r="K41" s="71">
        <f t="shared" si="4"/>
        <v>32</v>
      </c>
      <c r="L41" s="69">
        <v>20</v>
      </c>
      <c r="M41" s="69"/>
      <c r="N41" s="76"/>
      <c r="O41" s="69"/>
      <c r="P41" s="69"/>
    </row>
    <row r="42" spans="1:16" ht="12.75">
      <c r="A42" s="77"/>
      <c r="B42" s="47" t="s">
        <v>433</v>
      </c>
      <c r="C42" s="33" t="s">
        <v>22</v>
      </c>
      <c r="D42" s="69"/>
      <c r="E42" s="36"/>
      <c r="F42" s="89"/>
      <c r="G42" s="36" t="s">
        <v>434</v>
      </c>
      <c r="H42" s="89"/>
      <c r="I42" s="1">
        <f t="shared" si="0"/>
        <v>40</v>
      </c>
      <c r="J42" s="71">
        <f t="shared" si="3"/>
        <v>0.4</v>
      </c>
      <c r="K42" s="71">
        <f t="shared" si="4"/>
        <v>1.6</v>
      </c>
      <c r="L42" s="69">
        <v>1</v>
      </c>
      <c r="M42" s="69"/>
      <c r="N42" s="76"/>
      <c r="O42" s="69"/>
      <c r="P42" s="69"/>
    </row>
    <row r="43" spans="1:16" ht="12.75">
      <c r="A43" s="77"/>
      <c r="B43" s="47" t="s">
        <v>112</v>
      </c>
      <c r="C43" s="33" t="s">
        <v>22</v>
      </c>
      <c r="D43" s="69"/>
      <c r="E43" s="36"/>
      <c r="F43" s="89"/>
      <c r="G43" s="36" t="s">
        <v>134</v>
      </c>
      <c r="H43" s="89"/>
      <c r="I43" s="1">
        <f t="shared" si="0"/>
        <v>41</v>
      </c>
      <c r="J43" s="71">
        <f t="shared" si="3"/>
        <v>24</v>
      </c>
      <c r="K43" s="71">
        <f t="shared" si="4"/>
        <v>96</v>
      </c>
      <c r="L43" s="69">
        <v>60</v>
      </c>
      <c r="M43" s="69"/>
      <c r="N43" s="76"/>
      <c r="O43" s="69"/>
      <c r="P43" s="69"/>
    </row>
    <row r="44" spans="1:16" ht="12.75">
      <c r="A44" s="77"/>
      <c r="B44" s="47" t="s">
        <v>435</v>
      </c>
      <c r="C44" s="33" t="s">
        <v>67</v>
      </c>
      <c r="D44" s="69"/>
      <c r="E44" s="36"/>
      <c r="F44" s="89"/>
      <c r="G44" s="36" t="s">
        <v>436</v>
      </c>
      <c r="H44" s="89"/>
      <c r="I44" s="1">
        <f t="shared" si="0"/>
        <v>42</v>
      </c>
      <c r="J44" s="71">
        <f t="shared" si="3"/>
        <v>120</v>
      </c>
      <c r="K44" s="71">
        <f t="shared" si="4"/>
        <v>480</v>
      </c>
      <c r="L44" s="69">
        <v>300</v>
      </c>
      <c r="M44" s="69"/>
      <c r="N44" s="76"/>
      <c r="O44" s="69"/>
      <c r="P44" s="69"/>
    </row>
    <row r="45" spans="1:16" ht="12.75">
      <c r="A45" s="75" t="s">
        <v>390</v>
      </c>
      <c r="B45" s="47" t="s">
        <v>414</v>
      </c>
      <c r="C45" s="33" t="s">
        <v>417</v>
      </c>
      <c r="D45" s="69"/>
      <c r="E45" s="36"/>
      <c r="F45" s="89"/>
      <c r="G45" s="36" t="s">
        <v>418</v>
      </c>
      <c r="H45" s="89"/>
      <c r="I45" s="1">
        <f t="shared" si="0"/>
        <v>43</v>
      </c>
      <c r="J45" s="36"/>
      <c r="K45" s="36"/>
      <c r="L45" s="69">
        <v>30</v>
      </c>
      <c r="M45" s="69"/>
      <c r="N45" s="76"/>
      <c r="O45" s="69"/>
      <c r="P45" s="69"/>
    </row>
    <row r="46" spans="1:16" ht="12.75">
      <c r="A46" s="75"/>
      <c r="B46" s="47" t="s">
        <v>415</v>
      </c>
      <c r="C46" s="33" t="s">
        <v>417</v>
      </c>
      <c r="D46" s="69"/>
      <c r="E46" s="36"/>
      <c r="F46" s="89"/>
      <c r="G46" s="36" t="s">
        <v>419</v>
      </c>
      <c r="H46" s="89"/>
      <c r="I46" s="1">
        <f t="shared" si="0"/>
        <v>44</v>
      </c>
      <c r="J46" s="36"/>
      <c r="K46" s="36"/>
      <c r="L46" s="69">
        <v>50</v>
      </c>
      <c r="M46" s="69"/>
      <c r="N46" s="76"/>
      <c r="O46" s="69"/>
      <c r="P46" s="69"/>
    </row>
    <row r="47" spans="1:16" ht="12.75">
      <c r="A47" s="77"/>
      <c r="B47" s="47" t="s">
        <v>416</v>
      </c>
      <c r="C47" s="33" t="s">
        <v>22</v>
      </c>
      <c r="D47" s="69"/>
      <c r="E47" s="36"/>
      <c r="F47" s="89"/>
      <c r="G47" s="36" t="s">
        <v>420</v>
      </c>
      <c r="H47" s="89"/>
      <c r="I47" s="1">
        <f t="shared" si="0"/>
        <v>45</v>
      </c>
      <c r="J47" s="36"/>
      <c r="K47" s="36"/>
      <c r="L47" s="69">
        <v>7</v>
      </c>
      <c r="M47" s="69"/>
      <c r="N47" s="76"/>
      <c r="O47" s="69"/>
      <c r="P47" s="69"/>
    </row>
    <row r="48" spans="1:16" ht="12.75">
      <c r="A48" s="75"/>
      <c r="B48" s="47" t="s">
        <v>319</v>
      </c>
      <c r="C48" s="33" t="s">
        <v>329</v>
      </c>
      <c r="D48" s="69"/>
      <c r="E48" s="36" t="s">
        <v>391</v>
      </c>
      <c r="F48" s="89"/>
      <c r="G48" s="36" t="s">
        <v>324</v>
      </c>
      <c r="H48" s="89"/>
      <c r="I48" s="1">
        <f t="shared" si="0"/>
        <v>46</v>
      </c>
      <c r="J48" s="36">
        <v>1.2</v>
      </c>
      <c r="K48" s="71">
        <v>1.6</v>
      </c>
      <c r="L48" s="71"/>
      <c r="M48" s="69"/>
      <c r="N48" s="76"/>
      <c r="O48" s="69"/>
      <c r="P48" s="69"/>
    </row>
    <row r="49" spans="1:16" ht="12.75">
      <c r="A49" s="77"/>
      <c r="B49" s="83" t="s">
        <v>320</v>
      </c>
      <c r="C49" s="84" t="s">
        <v>330</v>
      </c>
      <c r="D49" s="86" t="s">
        <v>399</v>
      </c>
      <c r="E49" s="85" t="s">
        <v>391</v>
      </c>
      <c r="F49" s="90"/>
      <c r="G49" s="85" t="s">
        <v>325</v>
      </c>
      <c r="H49" s="90"/>
      <c r="I49" s="84">
        <f aca="true" t="shared" si="5" ref="I49:I54">I48+10</f>
        <v>56</v>
      </c>
      <c r="J49" s="85">
        <v>0.4</v>
      </c>
      <c r="K49" s="85">
        <v>0.6</v>
      </c>
      <c r="L49" s="85"/>
      <c r="M49" s="69"/>
      <c r="N49" s="76"/>
      <c r="O49" s="69"/>
      <c r="P49" s="69"/>
    </row>
    <row r="50" spans="1:15" ht="12.75">
      <c r="A50" s="77"/>
      <c r="B50" s="83" t="s">
        <v>321</v>
      </c>
      <c r="C50" s="84" t="s">
        <v>330</v>
      </c>
      <c r="D50" s="86" t="s">
        <v>399</v>
      </c>
      <c r="E50" s="85" t="s">
        <v>391</v>
      </c>
      <c r="F50" s="90"/>
      <c r="G50" s="85" t="s">
        <v>326</v>
      </c>
      <c r="H50" s="90"/>
      <c r="I50" s="84">
        <f t="shared" si="5"/>
        <v>66</v>
      </c>
      <c r="J50" s="85">
        <v>0.1</v>
      </c>
      <c r="K50" s="85">
        <v>0.5</v>
      </c>
      <c r="L50" s="85"/>
      <c r="M50" s="69"/>
      <c r="N50" s="76"/>
      <c r="O50" s="69"/>
    </row>
    <row r="51" spans="1:15" ht="12.75">
      <c r="A51" s="77"/>
      <c r="B51" s="83" t="s">
        <v>322</v>
      </c>
      <c r="C51" s="84" t="s">
        <v>330</v>
      </c>
      <c r="D51" s="86" t="s">
        <v>399</v>
      </c>
      <c r="E51" s="85" t="s">
        <v>391</v>
      </c>
      <c r="F51" s="90"/>
      <c r="G51" s="85" t="s">
        <v>327</v>
      </c>
      <c r="H51" s="90"/>
      <c r="I51" s="84">
        <f t="shared" si="5"/>
        <v>76</v>
      </c>
      <c r="J51" s="85">
        <v>0.02</v>
      </c>
      <c r="K51" s="85">
        <v>0.3</v>
      </c>
      <c r="L51" s="85"/>
      <c r="M51" s="69"/>
      <c r="N51" s="76"/>
      <c r="O51" s="69"/>
    </row>
    <row r="52" spans="1:15" ht="12.75">
      <c r="A52" s="77"/>
      <c r="B52" s="83" t="s">
        <v>323</v>
      </c>
      <c r="C52" s="84" t="s">
        <v>330</v>
      </c>
      <c r="D52" s="86" t="s">
        <v>399</v>
      </c>
      <c r="E52" s="85" t="s">
        <v>391</v>
      </c>
      <c r="F52" s="90"/>
      <c r="G52" s="85" t="s">
        <v>328</v>
      </c>
      <c r="H52" s="90"/>
      <c r="I52" s="84">
        <f t="shared" si="5"/>
        <v>86</v>
      </c>
      <c r="J52" s="85">
        <v>0.01</v>
      </c>
      <c r="K52" s="85">
        <v>0.05</v>
      </c>
      <c r="L52" s="85"/>
      <c r="M52" s="69"/>
      <c r="N52" s="76"/>
      <c r="O52" s="69"/>
    </row>
    <row r="53" spans="1:15" ht="12.75">
      <c r="A53" s="77"/>
      <c r="B53" s="47" t="s">
        <v>392</v>
      </c>
      <c r="C53" s="33" t="s">
        <v>22</v>
      </c>
      <c r="D53" s="69"/>
      <c r="E53" s="36" t="s">
        <v>391</v>
      </c>
      <c r="F53" s="91"/>
      <c r="G53" s="36" t="s">
        <v>395</v>
      </c>
      <c r="H53" s="91"/>
      <c r="I53" s="33">
        <f t="shared" si="5"/>
        <v>96</v>
      </c>
      <c r="J53" s="71"/>
      <c r="K53" s="71"/>
      <c r="L53" s="71"/>
      <c r="M53" s="69"/>
      <c r="N53" s="76"/>
      <c r="O53" s="69"/>
    </row>
    <row r="54" spans="1:15" ht="13.5" thickBot="1">
      <c r="A54" s="78"/>
      <c r="B54" s="79" t="s">
        <v>393</v>
      </c>
      <c r="C54" s="80" t="s">
        <v>394</v>
      </c>
      <c r="D54" s="70"/>
      <c r="E54" s="87" t="s">
        <v>391</v>
      </c>
      <c r="F54" s="92"/>
      <c r="G54" s="81" t="s">
        <v>396</v>
      </c>
      <c r="H54" s="92"/>
      <c r="I54" s="80">
        <f t="shared" si="5"/>
        <v>106</v>
      </c>
      <c r="J54" s="82"/>
      <c r="K54" s="82"/>
      <c r="L54" s="82"/>
      <c r="M54" s="70"/>
      <c r="N54" s="94"/>
      <c r="O54" s="69"/>
    </row>
    <row r="55" spans="1:33" ht="12.75">
      <c r="A55" s="69"/>
      <c r="M55" s="69"/>
      <c r="N55" s="69"/>
      <c r="O55" s="69"/>
      <c r="AF55" t="s">
        <v>440</v>
      </c>
      <c r="AG55" t="s">
        <v>437</v>
      </c>
    </row>
    <row r="56" spans="1:33" ht="12.75">
      <c r="A56" s="69"/>
      <c r="M56" s="69"/>
      <c r="N56" s="69"/>
      <c r="O56" s="69"/>
      <c r="AF56" t="s">
        <v>440</v>
      </c>
      <c r="AG56" t="s">
        <v>437</v>
      </c>
    </row>
    <row r="57" spans="1:33" ht="12.75">
      <c r="A57" s="69"/>
      <c r="M57" s="69"/>
      <c r="N57" s="69"/>
      <c r="O57" s="69"/>
      <c r="AF57" t="s">
        <v>438</v>
      </c>
      <c r="AG57" t="s">
        <v>439</v>
      </c>
    </row>
    <row r="58" spans="1:15" ht="12.75">
      <c r="A58" s="69"/>
      <c r="M58" s="69"/>
      <c r="N58" s="69"/>
      <c r="O58" s="69"/>
    </row>
    <row r="59" ht="12.75">
      <c r="O59" s="69"/>
    </row>
    <row r="60" ht="12.75">
      <c r="O60" s="69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Hidy Dóra</dc:creator>
  <cp:keywords/>
  <dc:description/>
  <cp:lastModifiedBy>user</cp:lastModifiedBy>
  <dcterms:created xsi:type="dcterms:W3CDTF">2013-04-29T08:56:42Z</dcterms:created>
  <dcterms:modified xsi:type="dcterms:W3CDTF">2021-01-27T08:30:59Z</dcterms:modified>
  <cp:category/>
  <cp:version/>
  <cp:contentType/>
  <cp:contentStatus/>
</cp:coreProperties>
</file>